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jonas\Documents\Claude\Claude Projects\Finance\"/>
    </mc:Choice>
  </mc:AlternateContent>
  <xr:revisionPtr revIDLastSave="0" documentId="13_ncr:1_{685EDB07-47FF-4F06-8412-388D873916F4}" xr6:coauthVersionLast="47" xr6:coauthVersionMax="47" xr10:uidLastSave="{00000000-0000-0000-0000-000000000000}"/>
  <bookViews>
    <workbookView xWindow="-10180" yWindow="-21710" windowWidth="38620" windowHeight="21100" tabRatio="500" xr2:uid="{00000000-000D-0000-FFFF-FFFF00000000}"/>
  </bookViews>
  <sheets>
    <sheet name="Budget" sheetId="1" r:id="rId1"/>
    <sheet name="Wunschliste 🎯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6" i="2" l="1"/>
  <c r="G16" i="2"/>
  <c r="F16" i="2"/>
  <c r="E16" i="2"/>
  <c r="H15" i="2"/>
  <c r="G15" i="2"/>
  <c r="F15" i="2"/>
  <c r="E15" i="2"/>
  <c r="H14" i="2"/>
  <c r="G14" i="2"/>
  <c r="F14" i="2"/>
  <c r="E14" i="2"/>
  <c r="H13" i="2"/>
  <c r="G13" i="2"/>
  <c r="F13" i="2"/>
  <c r="E13" i="2"/>
  <c r="H12" i="2"/>
  <c r="G12" i="2"/>
  <c r="F12" i="2"/>
  <c r="E12" i="2"/>
  <c r="H11" i="2"/>
  <c r="G11" i="2"/>
  <c r="F11" i="2"/>
  <c r="E11" i="2"/>
  <c r="H10" i="2"/>
  <c r="G10" i="2"/>
  <c r="F10" i="2"/>
  <c r="E10" i="2"/>
  <c r="H9" i="2"/>
  <c r="G9" i="2"/>
  <c r="F9" i="2"/>
  <c r="E9" i="2"/>
  <c r="H8" i="2"/>
  <c r="G8" i="2"/>
  <c r="F8" i="2"/>
  <c r="E8" i="2"/>
  <c r="D4" i="2"/>
  <c r="C54" i="1"/>
  <c r="C61" i="1" s="1"/>
  <c r="D53" i="1"/>
  <c r="D52" i="1"/>
  <c r="D51" i="1"/>
  <c r="D50" i="1"/>
  <c r="D49" i="1"/>
  <c r="D54" i="1" s="1"/>
  <c r="D61" i="1" s="1"/>
  <c r="D45" i="1"/>
  <c r="D60" i="1" s="1"/>
  <c r="C45" i="1"/>
  <c r="C60" i="1" s="1"/>
  <c r="D44" i="1"/>
  <c r="D43" i="1"/>
  <c r="D42" i="1"/>
  <c r="D41" i="1"/>
  <c r="D40" i="1"/>
  <c r="C36" i="1"/>
  <c r="C59" i="1" s="1"/>
  <c r="D32" i="1"/>
  <c r="D31" i="1"/>
  <c r="D30" i="1"/>
  <c r="D29" i="1"/>
  <c r="D28" i="1"/>
  <c r="D27" i="1"/>
  <c r="D26" i="1"/>
  <c r="C22" i="1"/>
  <c r="C58" i="1" s="1"/>
  <c r="D21" i="1"/>
  <c r="D20" i="1"/>
  <c r="D19" i="1"/>
  <c r="D18" i="1"/>
  <c r="D17" i="1"/>
  <c r="D16" i="1"/>
  <c r="D15" i="1"/>
  <c r="D14" i="1"/>
  <c r="D13" i="1"/>
  <c r="C57" i="1"/>
  <c r="D8" i="1"/>
  <c r="D7" i="1"/>
  <c r="D6" i="1"/>
  <c r="D9" i="1" s="1"/>
  <c r="D57" i="1" s="1"/>
  <c r="D36" i="1" l="1"/>
  <c r="D59" i="1" s="1"/>
  <c r="D22" i="1"/>
  <c r="D58" i="1" s="1"/>
  <c r="D62" i="1" s="1"/>
  <c r="C62" i="1"/>
</calcChain>
</file>

<file path=xl/sharedStrings.xml><?xml version="1.0" encoding="utf-8"?>
<sst xmlns="http://schemas.openxmlformats.org/spreadsheetml/2006/main" count="94" uniqueCount="70">
  <si>
    <t>💰  Persönliches Haushaltsbudget</t>
  </si>
  <si>
    <t>Monatliche Übersicht  |  Stand: April 2026</t>
  </si>
  <si>
    <t>📥  EINNAHMEN</t>
  </si>
  <si>
    <t>Beschreibung</t>
  </si>
  <si>
    <t>Monatl. (€)</t>
  </si>
  <si>
    <t>Jährlich (€)</t>
  </si>
  <si>
    <t>Anzahl/Jahr</t>
  </si>
  <si>
    <t>Möglichkeiten</t>
  </si>
  <si>
    <t>Nächste Schritte</t>
  </si>
  <si>
    <t>Gehalt / Lohn</t>
  </si>
  <si>
    <t>Freelance / Nebeneinkommen</t>
  </si>
  <si>
    <t>Sonstige Einnahmen</t>
  </si>
  <si>
    <t>🟢  Gesamteinnahmen (monatl.)</t>
  </si>
  <si>
    <t>🏠  FIXKOSTEN</t>
  </si>
  <si>
    <t>Miete Heilbronn</t>
  </si>
  <si>
    <t>KfW-Darlehen</t>
  </si>
  <si>
    <t>Krankenversicherung</t>
  </si>
  <si>
    <t>WGV Haftpflicht</t>
  </si>
  <si>
    <t>WGV Rechtsschutz</t>
  </si>
  <si>
    <t>GEZ (Rundfunkbeitrag)</t>
  </si>
  <si>
    <t>Internet</t>
  </si>
  <si>
    <t>Sparen</t>
  </si>
  <si>
    <t>Strom</t>
  </si>
  <si>
    <t>Handy</t>
  </si>
  <si>
    <t>🔵  Gesamt Fixkosten (monatl.)</t>
  </si>
  <si>
    <t>📱  ABONNEMENTS &amp; MITGLIEDSCHAFTEN</t>
  </si>
  <si>
    <t>Spotify</t>
  </si>
  <si>
    <t>ChatGPT</t>
  </si>
  <si>
    <t>Amazon Prime</t>
  </si>
  <si>
    <t>Deutschlandticket</t>
  </si>
  <si>
    <t>SC Broker</t>
  </si>
  <si>
    <t>🟣  Gesamt Abonnements (monatl.)</t>
  </si>
  <si>
    <t>🛒  LEBENSHALTUNGSKOSTEN</t>
  </si>
  <si>
    <t>Lebensmittel / Essen</t>
  </si>
  <si>
    <t>Kleidung</t>
  </si>
  <si>
    <t>Freizeit / Ausgehen</t>
  </si>
  <si>
    <t>Transport / Tanken</t>
  </si>
  <si>
    <t>Sonstiges</t>
  </si>
  <si>
    <t>🟠  Gesamt Lebenshaltung (monatl.)</t>
  </si>
  <si>
    <t>💼  SPAREN &amp; INVESTITIONEN</t>
  </si>
  <si>
    <t>Sparpläne</t>
  </si>
  <si>
    <t>Cash Reserve</t>
  </si>
  <si>
    <t>Notgroschen aufbauen (3-6 Monate Ausgaben)</t>
  </si>
  <si>
    <t>Altersvorsorge</t>
  </si>
  <si>
    <t>Sonstige Investitionen</t>
  </si>
  <si>
    <t>Wunschliste / Sparziele</t>
  </si>
  <si>
    <t>→ Wunschliste-Tab</t>
  </si>
  <si>
    <t>🟢  Gesamt Sparen (monatl.)</t>
  </si>
  <si>
    <t>📊  ZUSAMMENFASSUNG</t>
  </si>
  <si>
    <t>Gesamteinnahmen</t>
  </si>
  <si>
    <t>− Fixkosten</t>
  </si>
  <si>
    <t>− Abonnements</t>
  </si>
  <si>
    <t>− Lebenshaltungskosten</t>
  </si>
  <si>
    <t>− Sparen &amp; Investitionen</t>
  </si>
  <si>
    <t>✅  Verfügbares Geld (Netto)</t>
  </si>
  <si>
    <t>Wunschliste &amp; Sparziel-Planer</t>
  </si>
  <si>
    <t>Trage dein Wunschprodukt ein - sieh sofort, wann du es dir kaufen kannst</t>
  </si>
  <si>
    <t>Monatliche Sparrate (gesamt):</t>
  </si>
  <si>
    <t>Aus Budget-Tab (Zeile 'Wunschliste / Sparziele') - dort anpassen!</t>
  </si>
  <si>
    <t>Wunsch / Artikel</t>
  </si>
  <si>
    <t>Preis (EUR)</t>
  </si>
  <si>
    <t>Bereits gespart (EUR)</t>
  </si>
  <si>
    <t>Noch benoetigt (EUR)</t>
  </si>
  <si>
    <t>Monate bis Kauf</t>
  </si>
  <si>
    <t>Voraussichtl. Datum</t>
  </si>
  <si>
    <t>Fortschritt</t>
  </si>
  <si>
    <t>Tipp: Trage unter 'Bereits gespart' jeden Monat deinen aktuellen Stand ein - das Datum passt sich automatisch an.</t>
  </si>
  <si>
    <t>Claude</t>
  </si>
  <si>
    <t>Netflix</t>
  </si>
  <si>
    <t>Checken!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</si>
</sst>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€#,##0.00;&quot;(€&quot;#,##0.00\);\-"/>
  </numFmts>
  <fonts count="20" x14ac:knownFonts="1">
    <font>
      <sz val="11"/>
      <color theme="1"/>
      <name val="Calibri"/>
      <family val="2"/>
      <charset val="1"/>
    </font>
    <font>
      <b/>
      <sz val="18"/>
      <color rgb="FFFFFFFF"/>
      <name val="Arial"/>
      <charset val="1"/>
    </font>
    <font>
      <i/>
      <sz val="10"/>
      <color rgb="FFAAAAAA"/>
      <name val="Arial"/>
      <charset val="1"/>
    </font>
    <font>
      <b/>
      <sz val="11"/>
      <color rgb="FFFFFFFF"/>
      <name val="Arial"/>
      <charset val="1"/>
    </font>
    <font>
      <b/>
      <sz val="9"/>
      <color rgb="FF1F3864"/>
      <name val="Arial"/>
      <charset val="1"/>
    </font>
    <font>
      <sz val="10"/>
      <name val="Arial"/>
      <charset val="1"/>
    </font>
    <font>
      <sz val="10"/>
      <color rgb="FF0000FF"/>
      <name val="Arial"/>
      <charset val="1"/>
    </font>
    <font>
      <sz val="10"/>
      <color rgb="FF000000"/>
      <name val="Arial"/>
      <charset val="1"/>
    </font>
    <font>
      <i/>
      <sz val="10"/>
      <color rgb="FF000000"/>
      <name val="Arial"/>
      <charset val="1"/>
    </font>
    <font>
      <b/>
      <sz val="10"/>
      <color rgb="FF1E7145"/>
      <name val="Arial"/>
      <charset val="1"/>
    </font>
    <font>
      <i/>
      <sz val="10"/>
      <color rgb="FFC55A11"/>
      <name val="Arial"/>
      <charset val="1"/>
    </font>
    <font>
      <b/>
      <sz val="10"/>
      <color rgb="FF2E5FA3"/>
      <name val="Arial"/>
      <charset val="1"/>
    </font>
    <font>
      <b/>
      <sz val="10"/>
      <color rgb="FF7030A0"/>
      <name val="Arial"/>
      <charset val="1"/>
    </font>
    <font>
      <b/>
      <sz val="10"/>
      <color rgb="FFC55A11"/>
      <name val="Arial"/>
      <charset val="1"/>
    </font>
    <font>
      <i/>
      <sz val="10"/>
      <color rgb="FF008000"/>
      <name val="Arial"/>
      <charset val="1"/>
    </font>
    <font>
      <b/>
      <sz val="11"/>
      <color rgb="FF1F3864"/>
      <name val="Arial"/>
      <charset val="1"/>
    </font>
    <font>
      <b/>
      <sz val="13"/>
      <color rgb="FF008000"/>
      <name val="Arial"/>
      <charset val="1"/>
    </font>
    <font>
      <i/>
      <sz val="9"/>
      <color rgb="FF888888"/>
      <name val="Arial"/>
      <charset val="1"/>
    </font>
    <font>
      <sz val="10"/>
      <color rgb="FF2E5FA3"/>
      <name val="Arial"/>
      <charset val="1"/>
    </font>
    <font>
      <i/>
      <sz val="9"/>
      <color rgb="FFC55A11"/>
      <name val="Arial"/>
      <charset val="1"/>
    </font>
  </fonts>
  <fills count="14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1E7145"/>
        <bgColor rgb="FF276221"/>
      </patternFill>
    </fill>
    <fill>
      <patternFill patternType="solid">
        <fgColor rgb="FFD6E4F7"/>
        <bgColor rgb="FFE2F0D9"/>
      </patternFill>
    </fill>
    <fill>
      <patternFill patternType="solid">
        <fgColor rgb="FFF2F2F2"/>
        <bgColor rgb="FFE2F0D9"/>
      </patternFill>
    </fill>
    <fill>
      <patternFill patternType="solid">
        <fgColor rgb="FFFFFFFF"/>
        <bgColor rgb="FFF2F2F2"/>
      </patternFill>
    </fill>
    <fill>
      <patternFill patternType="solid">
        <fgColor rgb="FFE2F0D9"/>
        <bgColor rgb="FFF2F2F2"/>
      </patternFill>
    </fill>
    <fill>
      <patternFill patternType="solid">
        <fgColor rgb="FF2E5FA3"/>
        <bgColor rgb="FF0563C1"/>
      </patternFill>
    </fill>
    <fill>
      <patternFill patternType="solid">
        <fgColor rgb="FF7030A0"/>
        <bgColor rgb="FF993366"/>
      </patternFill>
    </fill>
    <fill>
      <patternFill patternType="solid">
        <fgColor rgb="FFEAD1FF"/>
        <bgColor rgb="FFD6E4F7"/>
      </patternFill>
    </fill>
    <fill>
      <patternFill patternType="solid">
        <fgColor rgb="FFC55A11"/>
        <bgColor rgb="FF993300"/>
      </patternFill>
    </fill>
    <fill>
      <patternFill patternType="solid">
        <fgColor rgb="FFFCE4D6"/>
        <bgColor rgb="FFFFF2CC"/>
      </patternFill>
    </fill>
    <fill>
      <patternFill patternType="solid">
        <fgColor rgb="FFFFF2CC"/>
        <bgColor rgb="FFFCE4D6"/>
      </patternFill>
    </fill>
  </fills>
  <borders count="10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1E7145"/>
      </left>
      <right style="medium">
        <color rgb="FF1E7145"/>
      </right>
      <top style="medium">
        <color rgb="FF1E7145"/>
      </top>
      <bottom style="medium">
        <color rgb="FF1E7145"/>
      </bottom>
      <diagonal/>
    </border>
    <border>
      <left style="medium">
        <color rgb="FF2E5FA3"/>
      </left>
      <right style="medium">
        <color rgb="FF2E5FA3"/>
      </right>
      <top style="medium">
        <color rgb="FF2E5FA3"/>
      </top>
      <bottom style="medium">
        <color rgb="FF2E5FA3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C55A11"/>
      </left>
      <right style="medium">
        <color rgb="FFC55A11"/>
      </right>
      <top style="medium">
        <color rgb="FFC55A11"/>
      </top>
      <bottom style="medium">
        <color rgb="FFC55A11"/>
      </bottom>
      <diagonal/>
    </border>
    <border>
      <left style="medium">
        <color rgb="FF1F3864"/>
      </left>
      <right style="medium">
        <color rgb="FF1F3864"/>
      </right>
      <top style="medium">
        <color rgb="FF1F3864"/>
      </top>
      <bottom style="medium">
        <color rgb="FF1F3864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 style="thin">
        <color rgb="FFFFC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4" borderId="1" xfId="0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 indent="1"/>
    </xf>
    <xf numFmtId="164" fontId="6" fillId="5" borderId="1" xfId="0" applyNumberFormat="1" applyFont="1" applyFill="1" applyBorder="1" applyAlignment="1">
      <alignment horizontal="right" vertical="center"/>
    </xf>
    <xf numFmtId="164" fontId="7" fillId="5" borderId="1" xfId="0" applyNumberFormat="1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 indent="1"/>
    </xf>
    <xf numFmtId="0" fontId="5" fillId="6" borderId="1" xfId="0" applyFont="1" applyFill="1" applyBorder="1" applyAlignment="1">
      <alignment horizontal="left" vertical="center" indent="1"/>
    </xf>
    <xf numFmtId="164" fontId="6" fillId="6" borderId="1" xfId="0" applyNumberFormat="1" applyFont="1" applyFill="1" applyBorder="1" applyAlignment="1">
      <alignment horizontal="right" vertical="center"/>
    </xf>
    <xf numFmtId="164" fontId="7" fillId="6" borderId="1" xfId="0" applyNumberFormat="1" applyFont="1" applyFill="1" applyBorder="1" applyAlignment="1">
      <alignment horizontal="right" vertical="center"/>
    </xf>
    <xf numFmtId="0" fontId="6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 indent="1"/>
    </xf>
    <xf numFmtId="0" fontId="9" fillId="7" borderId="2" xfId="0" applyFont="1" applyFill="1" applyBorder="1" applyAlignment="1">
      <alignment horizontal="left" vertical="center" indent="1"/>
    </xf>
    <xf numFmtId="164" fontId="9" fillId="7" borderId="2" xfId="0" applyNumberFormat="1" applyFont="1" applyFill="1" applyBorder="1" applyAlignment="1">
      <alignment horizontal="right" vertical="center"/>
    </xf>
    <xf numFmtId="0" fontId="9" fillId="7" borderId="2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left" vertical="center" indent="1"/>
    </xf>
    <xf numFmtId="0" fontId="10" fillId="6" borderId="1" xfId="0" applyFont="1" applyFill="1" applyBorder="1" applyAlignment="1">
      <alignment horizontal="left" vertical="center" indent="1"/>
    </xf>
    <xf numFmtId="0" fontId="11" fillId="4" borderId="3" xfId="0" applyFont="1" applyFill="1" applyBorder="1" applyAlignment="1">
      <alignment horizontal="left" vertical="center" indent="1"/>
    </xf>
    <xf numFmtId="164" fontId="11" fillId="4" borderId="3" xfId="0" applyNumberFormat="1" applyFont="1" applyFill="1" applyBorder="1" applyAlignment="1">
      <alignment horizontal="right" vertical="center"/>
    </xf>
    <xf numFmtId="0" fontId="11" fillId="4" borderId="3" xfId="0" applyFont="1" applyFill="1" applyBorder="1" applyAlignment="1">
      <alignment vertical="center"/>
    </xf>
    <xf numFmtId="0" fontId="12" fillId="10" borderId="4" xfId="0" applyFont="1" applyFill="1" applyBorder="1" applyAlignment="1">
      <alignment horizontal="left" vertical="center" indent="1"/>
    </xf>
    <xf numFmtId="164" fontId="12" fillId="10" borderId="4" xfId="0" applyNumberFormat="1" applyFont="1" applyFill="1" applyBorder="1" applyAlignment="1">
      <alignment horizontal="right" vertical="center"/>
    </xf>
    <xf numFmtId="0" fontId="12" fillId="10" borderId="4" xfId="0" applyFont="1" applyFill="1" applyBorder="1" applyAlignment="1">
      <alignment vertical="center"/>
    </xf>
    <xf numFmtId="0" fontId="13" fillId="12" borderId="5" xfId="0" applyFont="1" applyFill="1" applyBorder="1" applyAlignment="1">
      <alignment horizontal="left" vertical="center" indent="1"/>
    </xf>
    <xf numFmtId="164" fontId="13" fillId="12" borderId="5" xfId="0" applyNumberFormat="1" applyFont="1" applyFill="1" applyBorder="1" applyAlignment="1">
      <alignment horizontal="right" vertical="center"/>
    </xf>
    <xf numFmtId="0" fontId="13" fillId="12" borderId="5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left" vertical="center" indent="1"/>
    </xf>
    <xf numFmtId="164" fontId="5" fillId="5" borderId="1" xfId="0" applyNumberFormat="1" applyFont="1" applyFill="1" applyBorder="1" applyAlignment="1">
      <alignment horizontal="right" vertical="center"/>
    </xf>
    <xf numFmtId="0" fontId="0" fillId="5" borderId="1" xfId="0" applyFill="1" applyBorder="1" applyAlignment="1">
      <alignment vertical="center"/>
    </xf>
    <xf numFmtId="0" fontId="14" fillId="5" borderId="1" xfId="0" applyFont="1" applyFill="1" applyBorder="1" applyAlignment="1">
      <alignment vertical="center"/>
    </xf>
    <xf numFmtId="0" fontId="3" fillId="2" borderId="0" xfId="0" applyFont="1" applyFill="1" applyAlignment="1">
      <alignment horizontal="left" vertical="center" indent="1"/>
    </xf>
    <xf numFmtId="0" fontId="9" fillId="7" borderId="1" xfId="0" applyFont="1" applyFill="1" applyBorder="1" applyAlignment="1">
      <alignment horizontal="left" vertical="center" indent="1"/>
    </xf>
    <xf numFmtId="164" fontId="9" fillId="7" borderId="1" xfId="0" applyNumberFormat="1" applyFont="1" applyFill="1" applyBorder="1" applyAlignment="1">
      <alignment horizontal="right" vertical="center"/>
    </xf>
    <xf numFmtId="0" fontId="0" fillId="7" borderId="1" xfId="0" applyFill="1" applyBorder="1" applyAlignment="1">
      <alignment vertical="center"/>
    </xf>
    <xf numFmtId="0" fontId="11" fillId="4" borderId="1" xfId="0" applyFont="1" applyFill="1" applyBorder="1" applyAlignment="1">
      <alignment horizontal="left" vertical="center" indent="1"/>
    </xf>
    <xf numFmtId="164" fontId="11" fillId="4" borderId="1" xfId="0" applyNumberFormat="1" applyFont="1" applyFill="1" applyBorder="1" applyAlignment="1">
      <alignment horizontal="right" vertical="center"/>
    </xf>
    <xf numFmtId="0" fontId="0" fillId="4" borderId="1" xfId="0" applyFill="1" applyBorder="1" applyAlignment="1">
      <alignment vertical="center"/>
    </xf>
    <xf numFmtId="0" fontId="12" fillId="10" borderId="1" xfId="0" applyFont="1" applyFill="1" applyBorder="1" applyAlignment="1">
      <alignment horizontal="left" vertical="center" indent="1"/>
    </xf>
    <xf numFmtId="164" fontId="12" fillId="10" borderId="1" xfId="0" applyNumberFormat="1" applyFont="1" applyFill="1" applyBorder="1" applyAlignment="1">
      <alignment horizontal="right" vertical="center"/>
    </xf>
    <xf numFmtId="0" fontId="0" fillId="10" borderId="1" xfId="0" applyFill="1" applyBorder="1" applyAlignment="1">
      <alignment vertical="center"/>
    </xf>
    <xf numFmtId="0" fontId="13" fillId="12" borderId="1" xfId="0" applyFont="1" applyFill="1" applyBorder="1" applyAlignment="1">
      <alignment horizontal="left" vertical="center" indent="1"/>
    </xf>
    <xf numFmtId="164" fontId="13" fillId="12" borderId="1" xfId="0" applyNumberFormat="1" applyFont="1" applyFill="1" applyBorder="1" applyAlignment="1">
      <alignment horizontal="right" vertical="center"/>
    </xf>
    <xf numFmtId="0" fontId="0" fillId="12" borderId="1" xfId="0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 indent="1"/>
    </xf>
    <xf numFmtId="164" fontId="3" fillId="2" borderId="6" xfId="0" applyNumberFormat="1" applyFont="1" applyFill="1" applyBorder="1" applyAlignment="1">
      <alignment horizontal="right" vertical="center"/>
    </xf>
    <xf numFmtId="0" fontId="0" fillId="2" borderId="6" xfId="0" applyFill="1" applyBorder="1" applyAlignment="1">
      <alignment vertical="center"/>
    </xf>
    <xf numFmtId="164" fontId="16" fillId="13" borderId="8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64" fontId="6" fillId="13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 indent="1"/>
    </xf>
    <xf numFmtId="164" fontId="5" fillId="6" borderId="1" xfId="0" applyNumberFormat="1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left" vertical="center" indent="1"/>
    </xf>
    <xf numFmtId="0" fontId="3" fillId="3" borderId="0" xfId="0" applyFont="1" applyFill="1" applyAlignment="1">
      <alignment horizontal="left" vertical="center" indent="1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8" borderId="0" xfId="0" applyFont="1" applyFill="1" applyAlignment="1">
      <alignment horizontal="left" vertical="center" indent="1"/>
    </xf>
    <xf numFmtId="0" fontId="3" fillId="9" borderId="0" xfId="0" applyFont="1" applyFill="1" applyAlignment="1">
      <alignment horizontal="left" vertical="center" indent="1"/>
    </xf>
    <xf numFmtId="0" fontId="15" fillId="4" borderId="7" xfId="0" applyFont="1" applyFill="1" applyBorder="1" applyAlignment="1">
      <alignment horizontal="left" vertical="center" indent="1"/>
    </xf>
    <xf numFmtId="0" fontId="17" fillId="0" borderId="0" xfId="0" applyFont="1" applyAlignment="1">
      <alignment horizontal="left" vertical="center" indent="1"/>
    </xf>
    <xf numFmtId="0" fontId="19" fillId="12" borderId="9" xfId="0" applyFont="1" applyFill="1" applyBorder="1" applyAlignment="1">
      <alignment horizontal="left" vertical="center" indent="1"/>
    </xf>
  </cellXfs>
  <cellStyles count="1">
    <cellStyle name="Standard" xfId="0" builtinId="0"/>
  </cellStyles>
  <dxfs count="1">
    <dxf>
      <font>
        <b/>
        <color rgb="FF276221"/>
        <name val="Arial"/>
        <charset val="1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E7145"/>
      <rgbColor rgb="FFBFBFBF"/>
      <rgbColor rgb="FF888888"/>
      <rgbColor rgb="FF9999FF"/>
      <rgbColor rgb="FF7030A0"/>
      <rgbColor rgb="FFFFF2CC"/>
      <rgbColor rgb="FFE2F0D9"/>
      <rgbColor rgb="FF660066"/>
      <rgbColor rgb="FFFF8080"/>
      <rgbColor rgb="FF0563C1"/>
      <rgbColor rgb="FFEAD1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7"/>
      <rgbColor rgb="FFC6EFCE"/>
      <rgbColor rgb="FFF2F2F2"/>
      <rgbColor rgb="FF99CCFF"/>
      <rgbColor rgb="FFFF99CC"/>
      <rgbColor rgb="FFCC99FF"/>
      <rgbColor rgb="FFFCE4D6"/>
      <rgbColor rgb="FF2E5FA3"/>
      <rgbColor rgb="FF33CCCC"/>
      <rgbColor rgb="FF99CC00"/>
      <rgbColor rgb="FFFFC000"/>
      <rgbColor rgb="FFFF9900"/>
      <rgbColor rgb="FFC55A11"/>
      <rgbColor rgb="FF666699"/>
      <rgbColor rgb="FFAAAAAA"/>
      <rgbColor rgb="FF1F3864"/>
      <rgbColor rgb="FF339966"/>
      <rgbColor rgb="FF003300"/>
      <rgbColor rgb="FF333300"/>
      <rgbColor rgb="FF993300"/>
      <rgbColor rgb="FF993366"/>
      <rgbColor rgb="FF333399"/>
      <rgbColor rgb="FF2762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2"/>
  <sheetViews>
    <sheetView showGridLines="0"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29" sqref="J29"/>
    </sheetView>
  </sheetViews>
  <sheetFormatPr baseColWidth="10" defaultColWidth="8.7109375" defaultRowHeight="15" x14ac:dyDescent="0.25"/>
  <cols>
    <col min="1" max="1" width="2" customWidth="1"/>
    <col min="2" max="2" width="36.140625" bestFit="1" customWidth="1"/>
    <col min="3" max="5" width="16" customWidth="1"/>
    <col min="6" max="6" width="24" customWidth="1"/>
    <col min="7" max="7" width="41.28515625" bestFit="1" customWidth="1"/>
  </cols>
  <sheetData>
    <row r="1" spans="2:7" ht="36" customHeight="1" x14ac:dyDescent="0.25">
      <c r="B1" s="61" t="s">
        <v>0</v>
      </c>
      <c r="C1" s="61"/>
      <c r="D1" s="61"/>
      <c r="E1" s="61"/>
      <c r="F1" s="61"/>
      <c r="G1" s="61"/>
    </row>
    <row r="2" spans="2:7" ht="15" customHeight="1" x14ac:dyDescent="0.25">
      <c r="B2" s="62" t="s">
        <v>1</v>
      </c>
      <c r="C2" s="62"/>
      <c r="D2" s="62"/>
      <c r="E2" s="62"/>
      <c r="F2" s="62"/>
      <c r="G2" s="62"/>
    </row>
    <row r="3" spans="2:7" ht="7.5" customHeight="1" x14ac:dyDescent="0.25"/>
    <row r="4" spans="2:7" ht="21.75" customHeight="1" x14ac:dyDescent="0.25">
      <c r="B4" s="59" t="s">
        <v>2</v>
      </c>
      <c r="C4" s="59"/>
      <c r="D4" s="59"/>
      <c r="E4" s="59"/>
      <c r="F4" s="59"/>
      <c r="G4" s="59"/>
    </row>
    <row r="5" spans="2:7" ht="18" customHeight="1" x14ac:dyDescent="0.25">
      <c r="B5" s="1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</row>
    <row r="6" spans="2:7" ht="16.5" customHeight="1" x14ac:dyDescent="0.25">
      <c r="B6" s="3" t="s">
        <v>9</v>
      </c>
      <c r="C6" s="4">
        <v>1200</v>
      </c>
      <c r="D6" s="5">
        <f>C6*E6</f>
        <v>14400</v>
      </c>
      <c r="E6" s="6">
        <v>12</v>
      </c>
      <c r="F6" s="7"/>
      <c r="G6" s="3"/>
    </row>
    <row r="7" spans="2:7" ht="16.5" customHeight="1" x14ac:dyDescent="0.25">
      <c r="B7" s="8" t="s">
        <v>10</v>
      </c>
      <c r="C7" s="9">
        <v>1200</v>
      </c>
      <c r="D7" s="10">
        <f>C7*E7</f>
        <v>14400</v>
      </c>
      <c r="E7" s="11">
        <v>12</v>
      </c>
      <c r="F7" s="12"/>
      <c r="G7" s="8"/>
    </row>
    <row r="8" spans="2:7" ht="16.5" customHeight="1" x14ac:dyDescent="0.25">
      <c r="B8" s="3" t="s">
        <v>11</v>
      </c>
      <c r="C8" s="4">
        <v>1500</v>
      </c>
      <c r="D8" s="5">
        <f>C8*E8</f>
        <v>18000</v>
      </c>
      <c r="E8" s="6">
        <v>12</v>
      </c>
      <c r="F8" s="7"/>
      <c r="G8" s="3"/>
    </row>
    <row r="9" spans="2:7" ht="19.5" customHeight="1" x14ac:dyDescent="0.25">
      <c r="B9" s="13" t="s">
        <v>12</v>
      </c>
      <c r="C9" s="14"/>
      <c r="D9" s="14">
        <f>SUM(D6:D8)</f>
        <v>46800</v>
      </c>
      <c r="E9" s="15"/>
      <c r="F9" s="15"/>
      <c r="G9" s="15"/>
    </row>
    <row r="10" spans="2:7" ht="9.75" customHeight="1" x14ac:dyDescent="0.25"/>
    <row r="11" spans="2:7" ht="21.75" customHeight="1" x14ac:dyDescent="0.25">
      <c r="B11" s="63" t="s">
        <v>13</v>
      </c>
      <c r="C11" s="63"/>
      <c r="D11" s="63"/>
      <c r="E11" s="63"/>
      <c r="F11" s="63"/>
      <c r="G11" s="63"/>
    </row>
    <row r="12" spans="2:7" ht="18" customHeight="1" x14ac:dyDescent="0.25">
      <c r="B12" s="1" t="s">
        <v>3</v>
      </c>
      <c r="C12" s="2" t="s">
        <v>4</v>
      </c>
      <c r="D12" s="2" t="s">
        <v>5</v>
      </c>
      <c r="E12" s="2" t="s">
        <v>6</v>
      </c>
      <c r="F12" s="2" t="s">
        <v>7</v>
      </c>
      <c r="G12" s="2" t="s">
        <v>8</v>
      </c>
    </row>
    <row r="13" spans="2:7" ht="16.5" customHeight="1" x14ac:dyDescent="0.25">
      <c r="B13" s="3" t="s">
        <v>14</v>
      </c>
      <c r="C13" s="4">
        <v>415</v>
      </c>
      <c r="D13" s="5">
        <f t="shared" ref="D13:D21" si="0">C13*E13</f>
        <v>4980</v>
      </c>
      <c r="E13" s="6">
        <v>12</v>
      </c>
      <c r="F13" s="7"/>
      <c r="G13" s="3"/>
    </row>
    <row r="14" spans="2:7" ht="16.5" customHeight="1" x14ac:dyDescent="0.25">
      <c r="B14" s="8" t="s">
        <v>15</v>
      </c>
      <c r="C14" s="9">
        <v>0</v>
      </c>
      <c r="D14" s="10">
        <f t="shared" si="0"/>
        <v>0</v>
      </c>
      <c r="E14" s="11">
        <v>12</v>
      </c>
      <c r="F14" s="12"/>
      <c r="G14" s="8"/>
    </row>
    <row r="15" spans="2:7" ht="16.5" customHeight="1" x14ac:dyDescent="0.25">
      <c r="B15" s="3" t="s">
        <v>16</v>
      </c>
      <c r="C15" s="4">
        <v>317.85000000000002</v>
      </c>
      <c r="D15" s="5">
        <f t="shared" si="0"/>
        <v>3814.2000000000003</v>
      </c>
      <c r="E15" s="6">
        <v>12</v>
      </c>
      <c r="F15" s="7"/>
      <c r="G15" s="3"/>
    </row>
    <row r="16" spans="2:7" ht="16.5" customHeight="1" x14ac:dyDescent="0.25">
      <c r="B16" s="8" t="s">
        <v>17</v>
      </c>
      <c r="C16" s="9">
        <v>31.5</v>
      </c>
      <c r="D16" s="10">
        <f t="shared" si="0"/>
        <v>31.5</v>
      </c>
      <c r="E16" s="11">
        <v>1</v>
      </c>
      <c r="F16" s="12"/>
      <c r="G16" s="8"/>
    </row>
    <row r="17" spans="2:7" ht="16.5" customHeight="1" x14ac:dyDescent="0.25">
      <c r="B17" s="3" t="s">
        <v>18</v>
      </c>
      <c r="C17" s="4">
        <v>0</v>
      </c>
      <c r="D17" s="5">
        <f t="shared" si="0"/>
        <v>0</v>
      </c>
      <c r="E17" s="6">
        <v>1</v>
      </c>
      <c r="F17" s="16"/>
      <c r="G17" s="3"/>
    </row>
    <row r="18" spans="2:7" ht="16.5" customHeight="1" x14ac:dyDescent="0.25">
      <c r="B18" s="8" t="s">
        <v>19</v>
      </c>
      <c r="C18" s="9">
        <v>0</v>
      </c>
      <c r="D18" s="10">
        <f t="shared" si="0"/>
        <v>0</v>
      </c>
      <c r="E18" s="11">
        <v>12</v>
      </c>
      <c r="F18" s="12"/>
      <c r="G18" s="8"/>
    </row>
    <row r="19" spans="2:7" ht="16.5" customHeight="1" x14ac:dyDescent="0.25">
      <c r="B19" s="3" t="s">
        <v>20</v>
      </c>
      <c r="C19" s="4">
        <v>0</v>
      </c>
      <c r="D19" s="5">
        <f t="shared" si="0"/>
        <v>0</v>
      </c>
      <c r="E19" s="6">
        <v>12</v>
      </c>
      <c r="F19" s="16"/>
      <c r="G19" s="3"/>
    </row>
    <row r="20" spans="2:7" ht="16.5" customHeight="1" x14ac:dyDescent="0.25">
      <c r="B20" s="8" t="s">
        <v>22</v>
      </c>
      <c r="C20" s="9">
        <v>0</v>
      </c>
      <c r="D20" s="10">
        <f t="shared" si="0"/>
        <v>0</v>
      </c>
      <c r="E20" s="11">
        <v>12</v>
      </c>
      <c r="F20" s="17"/>
      <c r="G20" s="8"/>
    </row>
    <row r="21" spans="2:7" ht="16.5" customHeight="1" x14ac:dyDescent="0.25">
      <c r="B21" s="3" t="s">
        <v>23</v>
      </c>
      <c r="C21" s="4">
        <v>8.99</v>
      </c>
      <c r="D21" s="5">
        <f t="shared" si="0"/>
        <v>107.88</v>
      </c>
      <c r="E21" s="6">
        <v>12</v>
      </c>
      <c r="F21" s="7"/>
      <c r="G21" s="3"/>
    </row>
    <row r="22" spans="2:7" ht="19.5" customHeight="1" x14ac:dyDescent="0.25">
      <c r="B22" s="18" t="s">
        <v>24</v>
      </c>
      <c r="C22" s="19">
        <f>SUM(C13:C21)</f>
        <v>773.34</v>
      </c>
      <c r="D22" s="19">
        <f>SUM(D13:D21)</f>
        <v>8933.58</v>
      </c>
      <c r="E22" s="20"/>
      <c r="F22" s="20"/>
      <c r="G22" s="20"/>
    </row>
    <row r="23" spans="2:7" ht="9.75" customHeight="1" x14ac:dyDescent="0.25"/>
    <row r="24" spans="2:7" ht="21.75" customHeight="1" x14ac:dyDescent="0.25">
      <c r="B24" s="64" t="s">
        <v>25</v>
      </c>
      <c r="C24" s="64"/>
      <c r="D24" s="64"/>
      <c r="E24" s="64"/>
      <c r="F24" s="64"/>
      <c r="G24" s="64"/>
    </row>
    <row r="25" spans="2:7" ht="18" customHeight="1" x14ac:dyDescent="0.25">
      <c r="B25" s="1" t="s">
        <v>3</v>
      </c>
      <c r="C25" s="2" t="s">
        <v>4</v>
      </c>
      <c r="D25" s="2" t="s">
        <v>5</v>
      </c>
      <c r="E25" s="2" t="s">
        <v>6</v>
      </c>
      <c r="F25" s="2" t="s">
        <v>7</v>
      </c>
      <c r="G25" s="2" t="s">
        <v>8</v>
      </c>
    </row>
    <row r="26" spans="2:7" ht="16.5" customHeight="1" x14ac:dyDescent="0.25">
      <c r="B26" s="3" t="s">
        <v>26</v>
      </c>
      <c r="C26" s="4">
        <v>12.99</v>
      </c>
      <c r="D26" s="5">
        <f t="shared" ref="D26:D35" si="1">C26*E26</f>
        <v>155.88</v>
      </c>
      <c r="E26" s="6">
        <v>12</v>
      </c>
      <c r="F26" s="16"/>
      <c r="G26" s="3"/>
    </row>
    <row r="27" spans="2:7" ht="16.5" customHeight="1" x14ac:dyDescent="0.25">
      <c r="B27" s="8" t="s">
        <v>27</v>
      </c>
      <c r="C27" s="9">
        <v>24</v>
      </c>
      <c r="D27" s="10">
        <f t="shared" si="1"/>
        <v>288</v>
      </c>
      <c r="E27" s="11">
        <v>12</v>
      </c>
      <c r="F27" s="12"/>
      <c r="G27" s="8"/>
    </row>
    <row r="28" spans="2:7" ht="16.5" customHeight="1" x14ac:dyDescent="0.25">
      <c r="B28" s="3" t="s">
        <v>67</v>
      </c>
      <c r="C28" s="9">
        <v>24</v>
      </c>
      <c r="D28" s="5">
        <f t="shared" si="1"/>
        <v>288</v>
      </c>
      <c r="E28" s="6">
        <v>12</v>
      </c>
      <c r="F28" s="7"/>
      <c r="G28" s="3"/>
    </row>
    <row r="29" spans="2:7" ht="16.5" customHeight="1" x14ac:dyDescent="0.25">
      <c r="B29" s="8" t="s">
        <v>28</v>
      </c>
      <c r="C29" s="9">
        <v>0</v>
      </c>
      <c r="D29" s="10">
        <f t="shared" si="1"/>
        <v>0</v>
      </c>
      <c r="E29" s="6">
        <v>12</v>
      </c>
      <c r="F29" s="12" t="s">
        <v>69</v>
      </c>
      <c r="G29" s="8"/>
    </row>
    <row r="30" spans="2:7" ht="16.5" customHeight="1" x14ac:dyDescent="0.25">
      <c r="B30" s="3" t="s">
        <v>68</v>
      </c>
      <c r="C30" s="4">
        <v>13.99</v>
      </c>
      <c r="D30" s="5">
        <f t="shared" si="1"/>
        <v>167.88</v>
      </c>
      <c r="E30" s="6">
        <v>12</v>
      </c>
      <c r="F30" s="7"/>
      <c r="G30" s="3"/>
    </row>
    <row r="31" spans="2:7" ht="16.5" customHeight="1" x14ac:dyDescent="0.25">
      <c r="B31" s="8" t="s">
        <v>29</v>
      </c>
      <c r="C31" s="9">
        <v>58</v>
      </c>
      <c r="D31" s="10">
        <f t="shared" si="1"/>
        <v>696</v>
      </c>
      <c r="E31" s="11">
        <v>12</v>
      </c>
      <c r="F31" s="17"/>
      <c r="G31" s="8"/>
    </row>
    <row r="32" spans="2:7" ht="16.5" customHeight="1" x14ac:dyDescent="0.25">
      <c r="B32" s="3" t="s">
        <v>30</v>
      </c>
      <c r="C32" s="4">
        <v>35.880000000000003</v>
      </c>
      <c r="D32" s="5">
        <f>C32*E32</f>
        <v>35.880000000000003</v>
      </c>
      <c r="E32" s="6">
        <v>1</v>
      </c>
      <c r="F32" s="16"/>
      <c r="G32" s="3"/>
    </row>
    <row r="33" spans="2:7" ht="16.5" customHeight="1" x14ac:dyDescent="0.25">
      <c r="B33" s="8"/>
      <c r="C33" s="9"/>
      <c r="D33" s="10"/>
      <c r="E33" s="11"/>
      <c r="F33" s="12"/>
      <c r="G33" s="8"/>
    </row>
    <row r="34" spans="2:7" ht="16.5" customHeight="1" x14ac:dyDescent="0.25">
      <c r="F34" s="7"/>
      <c r="G34" s="3"/>
    </row>
    <row r="35" spans="2:7" ht="16.5" customHeight="1" x14ac:dyDescent="0.25">
      <c r="B35" s="8"/>
      <c r="C35" s="9"/>
      <c r="D35" s="10"/>
      <c r="E35" s="11"/>
      <c r="F35" s="12"/>
      <c r="G35" s="8"/>
    </row>
    <row r="36" spans="2:7" ht="19.5" customHeight="1" x14ac:dyDescent="0.25">
      <c r="B36" s="21" t="s">
        <v>31</v>
      </c>
      <c r="C36" s="22">
        <f>SUM(C26:C35)</f>
        <v>168.86</v>
      </c>
      <c r="D36" s="22">
        <f>SUM(D26:D35)</f>
        <v>1631.64</v>
      </c>
      <c r="E36" s="23"/>
      <c r="F36" s="23"/>
      <c r="G36" s="23"/>
    </row>
    <row r="37" spans="2:7" ht="9.75" customHeight="1" x14ac:dyDescent="0.25"/>
    <row r="38" spans="2:7" ht="21.75" customHeight="1" x14ac:dyDescent="0.25">
      <c r="B38" s="58" t="s">
        <v>32</v>
      </c>
      <c r="C38" s="58"/>
      <c r="D38" s="58"/>
      <c r="E38" s="58"/>
      <c r="F38" s="58"/>
      <c r="G38" s="58"/>
    </row>
    <row r="39" spans="2:7" ht="18" customHeight="1" x14ac:dyDescent="0.25">
      <c r="B39" s="1" t="s">
        <v>3</v>
      </c>
      <c r="C39" s="2" t="s">
        <v>4</v>
      </c>
      <c r="D39" s="2" t="s">
        <v>5</v>
      </c>
      <c r="E39" s="2" t="s">
        <v>6</v>
      </c>
      <c r="F39" s="2" t="s">
        <v>7</v>
      </c>
      <c r="G39" s="2" t="s">
        <v>8</v>
      </c>
    </row>
    <row r="40" spans="2:7" ht="16.5" customHeight="1" x14ac:dyDescent="0.25">
      <c r="B40" s="3" t="s">
        <v>33</v>
      </c>
      <c r="C40" s="4">
        <v>300</v>
      </c>
      <c r="D40" s="5">
        <f>C40*E40</f>
        <v>3600</v>
      </c>
      <c r="E40" s="6">
        <v>12</v>
      </c>
      <c r="F40" s="7"/>
      <c r="G40" s="3"/>
    </row>
    <row r="41" spans="2:7" ht="16.5" customHeight="1" x14ac:dyDescent="0.25">
      <c r="B41" s="8" t="s">
        <v>34</v>
      </c>
      <c r="C41" s="9">
        <v>0</v>
      </c>
      <c r="D41" s="10">
        <f>C41*E41</f>
        <v>0</v>
      </c>
      <c r="E41" s="11">
        <v>12</v>
      </c>
      <c r="F41" s="12"/>
      <c r="G41" s="8"/>
    </row>
    <row r="42" spans="2:7" ht="16.5" customHeight="1" x14ac:dyDescent="0.25">
      <c r="B42" s="3" t="s">
        <v>35</v>
      </c>
      <c r="C42" s="4">
        <v>0</v>
      </c>
      <c r="D42" s="5">
        <f>C42*E42</f>
        <v>0</v>
      </c>
      <c r="E42" s="6">
        <v>12</v>
      </c>
      <c r="F42" s="7"/>
      <c r="G42" s="3"/>
    </row>
    <row r="43" spans="2:7" ht="16.5" customHeight="1" x14ac:dyDescent="0.25">
      <c r="B43" s="8" t="s">
        <v>36</v>
      </c>
      <c r="C43" s="9">
        <v>0</v>
      </c>
      <c r="D43" s="10">
        <f>C43*E43</f>
        <v>0</v>
      </c>
      <c r="E43" s="11">
        <v>12</v>
      </c>
      <c r="F43" s="12"/>
      <c r="G43" s="8"/>
    </row>
    <row r="44" spans="2:7" ht="16.5" customHeight="1" x14ac:dyDescent="0.25">
      <c r="B44" s="3" t="s">
        <v>37</v>
      </c>
      <c r="C44" s="4">
        <v>0</v>
      </c>
      <c r="D44" s="5">
        <f>C44*E44</f>
        <v>0</v>
      </c>
      <c r="E44" s="6">
        <v>12</v>
      </c>
      <c r="F44" s="7"/>
      <c r="G44" s="3"/>
    </row>
    <row r="45" spans="2:7" ht="19.5" customHeight="1" x14ac:dyDescent="0.25">
      <c r="B45" s="24" t="s">
        <v>38</v>
      </c>
      <c r="C45" s="25">
        <f>SUM(C40:C44)</f>
        <v>300</v>
      </c>
      <c r="D45" s="25">
        <f>SUM(D40:D44)</f>
        <v>3600</v>
      </c>
      <c r="E45" s="26"/>
      <c r="F45" s="26"/>
      <c r="G45" s="26"/>
    </row>
    <row r="46" spans="2:7" ht="9.75" customHeight="1" x14ac:dyDescent="0.25"/>
    <row r="47" spans="2:7" ht="21.75" customHeight="1" x14ac:dyDescent="0.25">
      <c r="B47" s="59" t="s">
        <v>39</v>
      </c>
      <c r="C47" s="59"/>
      <c r="D47" s="59"/>
      <c r="E47" s="59"/>
      <c r="F47" s="59"/>
      <c r="G47" s="59"/>
    </row>
    <row r="48" spans="2:7" ht="18" customHeight="1" x14ac:dyDescent="0.25">
      <c r="B48" s="1" t="s">
        <v>3</v>
      </c>
      <c r="C48" s="2" t="s">
        <v>4</v>
      </c>
      <c r="D48" s="2" t="s">
        <v>5</v>
      </c>
      <c r="E48" s="2" t="s">
        <v>6</v>
      </c>
      <c r="F48" s="2" t="s">
        <v>7</v>
      </c>
      <c r="G48" s="2" t="s">
        <v>8</v>
      </c>
    </row>
    <row r="49" spans="2:7" ht="16.5" customHeight="1" x14ac:dyDescent="0.25">
      <c r="B49" s="3" t="s">
        <v>40</v>
      </c>
      <c r="C49" s="4">
        <v>30</v>
      </c>
      <c r="D49" s="5">
        <f>C49*E49</f>
        <v>360</v>
      </c>
      <c r="E49" s="6">
        <v>12</v>
      </c>
      <c r="F49" s="7"/>
      <c r="G49" s="3"/>
    </row>
    <row r="50" spans="2:7" ht="16.5" customHeight="1" x14ac:dyDescent="0.25">
      <c r="B50" s="8" t="s">
        <v>41</v>
      </c>
      <c r="C50" s="9">
        <v>0</v>
      </c>
      <c r="D50" s="10">
        <f>C50*E50</f>
        <v>0</v>
      </c>
      <c r="E50" s="11">
        <v>12</v>
      </c>
      <c r="F50" s="17" t="s">
        <v>21</v>
      </c>
      <c r="G50" s="8" t="s">
        <v>42</v>
      </c>
    </row>
    <row r="51" spans="2:7" ht="16.5" customHeight="1" x14ac:dyDescent="0.25">
      <c r="B51" s="3" t="s">
        <v>43</v>
      </c>
      <c r="C51" s="4">
        <v>0</v>
      </c>
      <c r="D51" s="5">
        <f>C51*E51</f>
        <v>0</v>
      </c>
      <c r="E51" s="6">
        <v>12</v>
      </c>
      <c r="F51" s="7"/>
      <c r="G51" s="3"/>
    </row>
    <row r="52" spans="2:7" ht="16.5" customHeight="1" x14ac:dyDescent="0.25">
      <c r="B52" s="8" t="s">
        <v>44</v>
      </c>
      <c r="C52" s="9">
        <v>0</v>
      </c>
      <c r="D52" s="10">
        <f>C52*E52</f>
        <v>0</v>
      </c>
      <c r="E52" s="11">
        <v>12</v>
      </c>
      <c r="F52" s="12"/>
      <c r="G52" s="8"/>
    </row>
    <row r="53" spans="2:7" ht="16.5" customHeight="1" x14ac:dyDescent="0.25">
      <c r="B53" s="27" t="s">
        <v>45</v>
      </c>
      <c r="C53" s="4">
        <v>0</v>
      </c>
      <c r="D53" s="28">
        <f>C53*E53</f>
        <v>0</v>
      </c>
      <c r="E53" s="6">
        <v>12</v>
      </c>
      <c r="F53" s="29"/>
      <c r="G53" s="30" t="s">
        <v>46</v>
      </c>
    </row>
    <row r="54" spans="2:7" ht="13.5" customHeight="1" x14ac:dyDescent="0.25">
      <c r="B54" s="13" t="s">
        <v>47</v>
      </c>
      <c r="C54" s="14">
        <f>SUM(C49:C53)</f>
        <v>30</v>
      </c>
      <c r="D54" s="14">
        <f>SUM(D49:D53)</f>
        <v>360</v>
      </c>
      <c r="E54" s="15"/>
      <c r="F54" s="15"/>
      <c r="G54" s="15"/>
    </row>
    <row r="55" spans="2:7" ht="21.75" customHeight="1" x14ac:dyDescent="0.25">
      <c r="B55" s="60"/>
      <c r="C55" s="60"/>
      <c r="D55" s="60"/>
      <c r="E55" s="60"/>
      <c r="F55" s="60"/>
      <c r="G55" s="60"/>
    </row>
    <row r="56" spans="2:7" ht="19.5" customHeight="1" x14ac:dyDescent="0.25">
      <c r="B56" s="31" t="s">
        <v>48</v>
      </c>
    </row>
    <row r="57" spans="2:7" ht="19.5" customHeight="1" x14ac:dyDescent="0.25">
      <c r="B57" s="32" t="s">
        <v>49</v>
      </c>
      <c r="C57" s="33">
        <f>C9</f>
        <v>0</v>
      </c>
      <c r="D57" s="33">
        <f>D9</f>
        <v>46800</v>
      </c>
      <c r="E57" s="34"/>
      <c r="F57" s="34"/>
      <c r="G57" s="34"/>
    </row>
    <row r="58" spans="2:7" ht="19.5" customHeight="1" x14ac:dyDescent="0.25">
      <c r="B58" s="35" t="s">
        <v>50</v>
      </c>
      <c r="C58" s="36">
        <f>C22</f>
        <v>773.34</v>
      </c>
      <c r="D58" s="36">
        <f>D22</f>
        <v>8933.58</v>
      </c>
      <c r="E58" s="37"/>
      <c r="F58" s="37"/>
      <c r="G58" s="37"/>
    </row>
    <row r="59" spans="2:7" ht="19.5" customHeight="1" x14ac:dyDescent="0.25">
      <c r="B59" s="38" t="s">
        <v>51</v>
      </c>
      <c r="C59" s="39">
        <f>C36</f>
        <v>168.86</v>
      </c>
      <c r="D59" s="39">
        <f>D36</f>
        <v>1631.64</v>
      </c>
      <c r="E59" s="40"/>
      <c r="F59" s="40"/>
      <c r="G59" s="40"/>
    </row>
    <row r="60" spans="2:7" ht="19.5" customHeight="1" x14ac:dyDescent="0.25">
      <c r="B60" s="41" t="s">
        <v>52</v>
      </c>
      <c r="C60" s="42">
        <f>C45</f>
        <v>300</v>
      </c>
      <c r="D60" s="42">
        <f>D45</f>
        <v>3600</v>
      </c>
      <c r="E60" s="43"/>
      <c r="F60" s="43"/>
      <c r="G60" s="43"/>
    </row>
    <row r="61" spans="2:7" ht="24" customHeight="1" x14ac:dyDescent="0.25">
      <c r="B61" s="32" t="s">
        <v>53</v>
      </c>
      <c r="C61" s="33">
        <f>C54</f>
        <v>30</v>
      </c>
      <c r="D61" s="33">
        <f>D54</f>
        <v>360</v>
      </c>
      <c r="E61" s="34"/>
      <c r="F61" s="34"/>
      <c r="G61" s="34"/>
    </row>
    <row r="62" spans="2:7" x14ac:dyDescent="0.25">
      <c r="B62" s="44" t="s">
        <v>54</v>
      </c>
      <c r="C62" s="45">
        <f>C56-C57-C58-C59-C60</f>
        <v>-1242.2</v>
      </c>
      <c r="D62" s="45">
        <f>D56-D57-D58-D59-D60</f>
        <v>-60965.22</v>
      </c>
      <c r="E62" s="46"/>
      <c r="F62" s="46"/>
      <c r="G62" s="46"/>
    </row>
  </sheetData>
  <mergeCells count="8">
    <mergeCell ref="B38:G38"/>
    <mergeCell ref="B47:G47"/>
    <mergeCell ref="B55:G55"/>
    <mergeCell ref="B1:G1"/>
    <mergeCell ref="B2:G2"/>
    <mergeCell ref="B4:G4"/>
    <mergeCell ref="B11:G11"/>
    <mergeCell ref="B24:G24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8"/>
  <sheetViews>
    <sheetView showGridLines="0" zoomScaleNormal="100" workbookViewId="0">
      <selection activeCell="L8" sqref="L8"/>
    </sheetView>
  </sheetViews>
  <sheetFormatPr baseColWidth="10" defaultColWidth="8.7109375" defaultRowHeight="15" x14ac:dyDescent="0.25"/>
  <cols>
    <col min="1" max="1" width="2" customWidth="1"/>
    <col min="2" max="2" width="28" customWidth="1"/>
    <col min="3" max="6" width="14" customWidth="1"/>
    <col min="7" max="7" width="18" customWidth="1"/>
    <col min="8" max="8" width="22" customWidth="1"/>
  </cols>
  <sheetData>
    <row r="1" spans="2:8" ht="36" customHeight="1" x14ac:dyDescent="0.25">
      <c r="B1" s="61" t="s">
        <v>55</v>
      </c>
      <c r="C1" s="61"/>
      <c r="D1" s="61"/>
      <c r="E1" s="61"/>
      <c r="F1" s="61"/>
      <c r="G1" s="61"/>
      <c r="H1" s="61"/>
    </row>
    <row r="2" spans="2:8" ht="18" customHeight="1" x14ac:dyDescent="0.25">
      <c r="B2" s="62" t="s">
        <v>56</v>
      </c>
      <c r="C2" s="62"/>
      <c r="D2" s="62"/>
      <c r="E2" s="62"/>
      <c r="F2" s="62"/>
      <c r="G2" s="62"/>
      <c r="H2" s="62"/>
    </row>
    <row r="3" spans="2:8" ht="9.75" customHeight="1" x14ac:dyDescent="0.25"/>
    <row r="4" spans="2:8" ht="24" customHeight="1" x14ac:dyDescent="0.25">
      <c r="B4" s="65" t="s">
        <v>57</v>
      </c>
      <c r="C4" s="65"/>
      <c r="D4" s="47">
        <f>Budget!C53</f>
        <v>0</v>
      </c>
      <c r="E4" s="66" t="s">
        <v>58</v>
      </c>
      <c r="F4" s="66"/>
      <c r="G4" s="66"/>
      <c r="H4" s="66"/>
    </row>
    <row r="5" spans="2:8" ht="9.75" customHeight="1" x14ac:dyDescent="0.25"/>
    <row r="6" spans="2:8" ht="30" customHeight="1" x14ac:dyDescent="0.25">
      <c r="B6" s="48" t="s">
        <v>59</v>
      </c>
      <c r="C6" s="48" t="s">
        <v>60</v>
      </c>
      <c r="D6" s="48" t="s">
        <v>61</v>
      </c>
      <c r="E6" s="48" t="s">
        <v>62</v>
      </c>
      <c r="F6" s="48" t="s">
        <v>63</v>
      </c>
      <c r="G6" s="48" t="s">
        <v>64</v>
      </c>
      <c r="H6" s="48" t="s">
        <v>65</v>
      </c>
    </row>
    <row r="7" spans="2:8" ht="21.75" customHeight="1" x14ac:dyDescent="0.25">
      <c r="B7" s="27"/>
      <c r="C7" s="49"/>
      <c r="D7" s="4"/>
      <c r="E7" s="28"/>
      <c r="F7" s="50"/>
      <c r="G7" s="51"/>
      <c r="H7" s="52"/>
    </row>
    <row r="8" spans="2:8" ht="21.75" customHeight="1" x14ac:dyDescent="0.25">
      <c r="B8" s="53"/>
      <c r="C8" s="9"/>
      <c r="D8" s="9">
        <v>0</v>
      </c>
      <c r="E8" s="54" t="str">
        <f t="shared" ref="E8:E16" si="0">IF(C8="","",MAX(C8-D8,0))</f>
        <v/>
      </c>
      <c r="F8" s="55" t="str">
        <f t="shared" ref="F8:F16" si="1">IF(C8="","",IF(E8&lt;=0,"Jetzt kaufen!",CEILING(E8/$D$4,1)))</f>
        <v/>
      </c>
      <c r="G8" s="56" t="str">
        <f t="shared" ref="G8:G16" ca="1" si="2">IF(C8="","",IF(E8&lt;=0,"Sofort moeglich!",TEXT(DATE(YEAR(TODAY()),MONTH(TODAY())+F8,1),"MMM YYYY")))</f>
        <v/>
      </c>
      <c r="H8" s="57" t="str">
        <f t="shared" ref="H8:H16" si="3">IF(OR(C8="",C8=0),"",TEXT(MIN(D8/C8,1),"0%")&amp;" gespart")</f>
        <v/>
      </c>
    </row>
    <row r="9" spans="2:8" ht="21.75" customHeight="1" x14ac:dyDescent="0.25">
      <c r="B9" s="27"/>
      <c r="C9" s="4"/>
      <c r="D9" s="4">
        <v>0</v>
      </c>
      <c r="E9" s="28" t="str">
        <f t="shared" si="0"/>
        <v/>
      </c>
      <c r="F9" s="50" t="str">
        <f t="shared" si="1"/>
        <v/>
      </c>
      <c r="G9" s="51" t="str">
        <f t="shared" ca="1" si="2"/>
        <v/>
      </c>
      <c r="H9" s="52" t="str">
        <f t="shared" si="3"/>
        <v/>
      </c>
    </row>
    <row r="10" spans="2:8" ht="21.75" customHeight="1" x14ac:dyDescent="0.25">
      <c r="B10" s="53"/>
      <c r="C10" s="9"/>
      <c r="D10" s="9">
        <v>0</v>
      </c>
      <c r="E10" s="54" t="str">
        <f t="shared" si="0"/>
        <v/>
      </c>
      <c r="F10" s="55" t="str">
        <f t="shared" si="1"/>
        <v/>
      </c>
      <c r="G10" s="56" t="str">
        <f t="shared" ca="1" si="2"/>
        <v/>
      </c>
      <c r="H10" s="57" t="str">
        <f t="shared" si="3"/>
        <v/>
      </c>
    </row>
    <row r="11" spans="2:8" ht="21.75" customHeight="1" x14ac:dyDescent="0.25">
      <c r="B11" s="27"/>
      <c r="C11" s="4"/>
      <c r="D11" s="4">
        <v>0</v>
      </c>
      <c r="E11" s="28" t="str">
        <f t="shared" si="0"/>
        <v/>
      </c>
      <c r="F11" s="50" t="str">
        <f t="shared" si="1"/>
        <v/>
      </c>
      <c r="G11" s="51" t="str">
        <f t="shared" ca="1" si="2"/>
        <v/>
      </c>
      <c r="H11" s="52" t="str">
        <f t="shared" si="3"/>
        <v/>
      </c>
    </row>
    <row r="12" spans="2:8" ht="21.75" customHeight="1" x14ac:dyDescent="0.25">
      <c r="B12" s="53"/>
      <c r="C12" s="9"/>
      <c r="D12" s="9">
        <v>0</v>
      </c>
      <c r="E12" s="54" t="str">
        <f t="shared" si="0"/>
        <v/>
      </c>
      <c r="F12" s="55" t="str">
        <f t="shared" si="1"/>
        <v/>
      </c>
      <c r="G12" s="56" t="str">
        <f t="shared" ca="1" si="2"/>
        <v/>
      </c>
      <c r="H12" s="57" t="str">
        <f t="shared" si="3"/>
        <v/>
      </c>
    </row>
    <row r="13" spans="2:8" ht="21.75" customHeight="1" x14ac:dyDescent="0.25">
      <c r="B13" s="27"/>
      <c r="C13" s="4"/>
      <c r="D13" s="4">
        <v>0</v>
      </c>
      <c r="E13" s="28" t="str">
        <f t="shared" si="0"/>
        <v/>
      </c>
      <c r="F13" s="50" t="str">
        <f t="shared" si="1"/>
        <v/>
      </c>
      <c r="G13" s="51" t="str">
        <f t="shared" ca="1" si="2"/>
        <v/>
      </c>
      <c r="H13" s="52" t="str">
        <f t="shared" si="3"/>
        <v/>
      </c>
    </row>
    <row r="14" spans="2:8" ht="21.75" customHeight="1" x14ac:dyDescent="0.25">
      <c r="B14" s="53"/>
      <c r="C14" s="9"/>
      <c r="D14" s="9">
        <v>0</v>
      </c>
      <c r="E14" s="54" t="str">
        <f t="shared" si="0"/>
        <v/>
      </c>
      <c r="F14" s="55" t="str">
        <f t="shared" si="1"/>
        <v/>
      </c>
      <c r="G14" s="56" t="str">
        <f t="shared" ca="1" si="2"/>
        <v/>
      </c>
      <c r="H14" s="57" t="str">
        <f t="shared" si="3"/>
        <v/>
      </c>
    </row>
    <row r="15" spans="2:8" ht="21.75" customHeight="1" x14ac:dyDescent="0.25">
      <c r="B15" s="27"/>
      <c r="C15" s="4"/>
      <c r="D15" s="4">
        <v>0</v>
      </c>
      <c r="E15" s="28" t="str">
        <f t="shared" si="0"/>
        <v/>
      </c>
      <c r="F15" s="50" t="str">
        <f t="shared" si="1"/>
        <v/>
      </c>
      <c r="G15" s="51" t="str">
        <f t="shared" ca="1" si="2"/>
        <v/>
      </c>
      <c r="H15" s="52" t="str">
        <f t="shared" si="3"/>
        <v/>
      </c>
    </row>
    <row r="16" spans="2:8" ht="21.75" customHeight="1" x14ac:dyDescent="0.25">
      <c r="B16" s="53"/>
      <c r="C16" s="9"/>
      <c r="D16" s="9">
        <v>0</v>
      </c>
      <c r="E16" s="54" t="str">
        <f t="shared" si="0"/>
        <v/>
      </c>
      <c r="F16" s="55" t="str">
        <f t="shared" si="1"/>
        <v/>
      </c>
      <c r="G16" s="56" t="str">
        <f t="shared" ca="1" si="2"/>
        <v/>
      </c>
      <c r="H16" s="57" t="str">
        <f t="shared" si="3"/>
        <v/>
      </c>
    </row>
    <row r="17" spans="2:8" ht="9.75" customHeight="1" x14ac:dyDescent="0.25"/>
    <row r="18" spans="2:8" ht="19.5" customHeight="1" x14ac:dyDescent="0.25">
      <c r="B18" s="67" t="s">
        <v>66</v>
      </c>
      <c r="C18" s="67"/>
      <c r="D18" s="67"/>
      <c r="E18" s="67"/>
      <c r="F18" s="67"/>
      <c r="G18" s="67"/>
      <c r="H18" s="67"/>
    </row>
  </sheetData>
  <mergeCells count="5">
    <mergeCell ref="B1:H1"/>
    <mergeCell ref="B2:H2"/>
    <mergeCell ref="B4:C4"/>
    <mergeCell ref="E4:H4"/>
    <mergeCell ref="B18:H18"/>
  </mergeCells>
  <conditionalFormatting sqref="F7:F16">
    <cfRule type="expression" dxfId="0" priority="2">
      <formula>F7="Jetzt kaufen!"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Budget</vt:lpstr>
      <vt:lpstr>Wunschliste 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Jonas Auda</cp:lastModifiedBy>
  <cp:revision>0</cp:revision>
  <dcterms:created xsi:type="dcterms:W3CDTF">2026-04-04T18:04:47Z</dcterms:created>
  <dcterms:modified xsi:type="dcterms:W3CDTF">2026-05-08T19:44:23Z</dcterms:modified>
  <dc:language>en-US</dc:language>
</cp:coreProperties>
</file>