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Assump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<sst xmlns="http://schemas.openxmlformats.org/spreadsheetml/2006/main" count="148" uniqueCount="111">
  <si>
    <t xml:space="preserve">  3D MODEL PRODUCTION  ·  PRICING OVERVIEW</t>
  </si>
  <si>
    <t xml:space="preserve">  SaaS Pricing  ·  Magic of Three  ·  All inputs editable in the Assumptions tab</t>
  </si>
  <si>
    <t xml:space="preserve">FEATURE / STEP</t>
  </si>
  <si>
    <t xml:space="preserve">Include</t>
  </si>
  <si>
    <t xml:space="preserve">Internal
Cost / Unit</t>
  </si>
  <si>
    <t xml:space="preserve">TIER 1
CORE</t>
  </si>
  <si>
    <t xml:space="preserve">TIER 2
SCALE</t>
  </si>
  <si>
    <t xml:space="preserve">TIER 3
ENTERPRISE</t>
  </si>
  <si>
    <t xml:space="preserve">Notes</t>
  </si>
  <si>
    <t xml:space="preserve">  ①  PRODUCTION STEPS — 3D MODEL  (set Include = TRUE to activate a step)</t>
  </si>
  <si>
    <t xml:space="preserve">   All step prices are always visible · Effective Cost below sums only active (TRUE) steps  ·  Texturing: use either Default OR HQ — never both</t>
  </si>
  <si>
    <t xml:space="preserve">   Geometry</t>
  </si>
  <si>
    <t xml:space="preserve">Base mesh — always required</t>
  </si>
  <si>
    <t xml:space="preserve">   Texturing — Default</t>
  </si>
  <si>
    <t xml:space="preserve">Standard PBR  ·  excl. with HQ</t>
  </si>
  <si>
    <t xml:space="preserve">   Texturing — High Quality</t>
  </si>
  <si>
    <t xml:space="preserve">4K HQ textures  ·  excl. with Default</t>
  </si>
  <si>
    <t xml:space="preserve">   Optimization</t>
  </si>
  <si>
    <t xml:space="preserve">LOD / poly reduction for real-time</t>
  </si>
  <si>
    <t xml:space="preserve">   Human Quality Check</t>
  </si>
  <si>
    <t xml:space="preserve">Manual QA review by 3D artist</t>
  </si>
  <si>
    <t xml:space="preserve">   ► Effective Production Cost / 3D Model</t>
  </si>
  <si>
    <t xml:space="preserve">Auto-sum of all TRUE steps · change Include to update</t>
  </si>
  <si>
    <t xml:space="preserve">  ②  VOLUME &amp; USAGE  (monthly  ·  billed per model)</t>
  </si>
  <si>
    <t xml:space="preserve">   Monthly quota included in subscription  ·  Overage = Burst Rate applied when quota exceeded</t>
  </si>
  <si>
    <t xml:space="preserve">   Included 3D Models / Month</t>
  </si>
  <si>
    <t xml:space="preserve">—</t>
  </si>
  <si>
    <t xml:space="preserve">Monthly model quota per tier</t>
  </si>
  <si>
    <t xml:space="preserve">   Price per 3D Model</t>
  </si>
  <si>
    <t xml:space="preserve">Per unit within quota</t>
  </si>
  <si>
    <t xml:space="preserve">   Burst Rate (overage % of list price)</t>
  </si>
  <si>
    <t xml:space="preserve">Sourced from Assumptions!B15 · same across tiers</t>
  </si>
  <si>
    <t xml:space="preserve">   Additional Model Price (overage)</t>
  </si>
  <si>
    <t xml:space="preserve">List price × Burst Rate</t>
  </si>
  <si>
    <t xml:space="preserve">   ► Monthly Base Fee  (max of quota fee vs. min. fee)</t>
  </si>
  <si>
    <t xml:space="preserve">MAX(quota × price, min. 1.000 €)  · protects revenue floor</t>
  </si>
  <si>
    <t xml:space="preserve">  ③  SETUP &amp; ONBOARDING  (one-time  ·  paid at contract start)</t>
  </si>
  <si>
    <t xml:space="preserve">   Prices shown for all items regardless of Include status  ·  Fine-Tuning: POC first → then Yearly Contract</t>
  </si>
  <si>
    <t xml:space="preserve">   Setup &amp; Onboarding</t>
  </si>
  <si>
    <t xml:space="preserve">Technical integration &amp; account setup</t>
  </si>
  <si>
    <t xml:space="preserve">   Customization / Pipeline Profiles</t>
  </si>
  <si>
    <t xml:space="preserve">Custom pipeline config per profile</t>
  </si>
  <si>
    <t xml:space="preserve">   Fine-Tuning — POC  (fixed fee)</t>
  </si>
  <si>
    <t xml:space="preserve">~6-week proof of concept · fixed price · precedes Yearly FT</t>
  </si>
  <si>
    <t xml:space="preserve">   Fine-Tuning — Yearly Contract</t>
  </si>
  <si>
    <t xml:space="preserve">Annual fine-tuning after POC sign-off</t>
  </si>
  <si>
    <t xml:space="preserve">   ► One-Time Setup Total  (included items only)</t>
  </si>
  <si>
    <t xml:space="preserve">Sum of TRUE rows  ·  one-time at contract start</t>
  </si>
  <si>
    <t xml:space="preserve">  ④  SERVICE LEVEL  </t>
  </si>
  <si>
    <t xml:space="preserve">   Support Channel</t>
  </si>
  <si>
    <t xml:space="preserve">Email + Call</t>
  </si>
  <si>
    <t xml:space="preserve">Dedicated CSM</t>
  </si>
  <si>
    <t xml:space="preserve">CSM = dedicated Customer Success Manager</t>
  </si>
  <si>
    <t xml:space="preserve">   Professional Service Days / Year</t>
  </si>
  <si>
    <t xml:space="preserve">Included days on-site/remote</t>
  </si>
  <si>
    <t xml:space="preserve">   Additional Prof. Service (per hour)</t>
  </si>
  <si>
    <t xml:space="preserve">T&amp;M beyond included days</t>
  </si>
  <si>
    <t xml:space="preserve">   Annual Contract Discount</t>
  </si>
  <si>
    <t xml:space="preserve">Applied on annual prepay → referenced in Summary</t>
  </si>
  <si>
    <t xml:space="preserve">   Quick-Decision Discount  (valid until 21.04.2026)</t>
  </si>
  <si>
    <t xml:space="preserve">Stackable with annual discount · expires offer date</t>
  </si>
  <si>
    <t xml:space="preserve">   Minimum Monthly Fee</t>
  </si>
  <si>
    <t xml:space="preserve">Revenue floor — already applied in Monthly Base Fee</t>
  </si>
  <si>
    <t xml:space="preserve">  ⑤  PRICING SUMMARY — YEAR 1  (Annual Contract  ·  incl. combined discounts)</t>
  </si>
  <si>
    <t xml:space="preserve">   Monthly Base Fee</t>
  </si>
  <si>
    <t xml:space="preserve">From Section ②  ·  already incl. minimum fee check</t>
  </si>
  <si>
    <t xml:space="preserve">   Annual Volume Fee  (× 12 months)</t>
  </si>
  <si>
    <t xml:space="preserve">Monthly fee annualised</t>
  </si>
  <si>
    <t xml:space="preserve">From Assumptions — applies on annual prepay</t>
  </si>
  <si>
    <t xml:space="preserve">   Quick-Decision Discount  (until 21.04.2026)</t>
  </si>
  <si>
    <t xml:space="preserve">Stackable with annual discount</t>
  </si>
  <si>
    <t xml:space="preserve">   Combined Discount</t>
  </si>
  <si>
    <t xml:space="preserve">Compound: 1−(1−d₁)×(1−d₂)</t>
  </si>
  <si>
    <t xml:space="preserve">   Savings (through combined discount)</t>
  </si>
  <si>
    <t xml:space="preserve">Applied to annual volume fee</t>
  </si>
  <si>
    <t xml:space="preserve">   TOTAL YEAR 1 after Discount  (Annual Volume Contract)</t>
  </si>
  <si>
    <t xml:space="preserve">   + One-Time Setup Costs  (added once at contract start)</t>
  </si>
  <si>
    <t xml:space="preserve">From Section ③  ·  not part of recurring contract</t>
  </si>
  <si>
    <t xml:space="preserve">  ⚠   Offer valid until 21.04.2026   ·   Quick-Decision Discount expires on this date   ·   Annual Contract Discount remains for 12-month prepay</t>
  </si>
  <si>
    <t xml:space="preserve">  All prices in EUR  ·  Net prices excl. VAT  ·  Blue = editable inputs (Assumptions tab)  ·  Monthly billing available at +5% vs. annual prepay  ·  Texturing Default &amp; HQ are mutually exclusive</t>
  </si>
  <si>
    <t xml:space="preserve">ASSUMPTIONS  ·  All editable inputs for the Pricing sheet</t>
  </si>
  <si>
    <t xml:space="preserve">Parameter</t>
  </si>
  <si>
    <t xml:space="preserve">Tier 1 · CORE</t>
  </si>
  <si>
    <t xml:space="preserve">Tier 2 · SCALE</t>
  </si>
  <si>
    <t xml:space="preserve">Tier 3 · ENTERPRISE</t>
  </si>
  <si>
    <t xml:space="preserve">  A  ·  PRODUCTION STEP COSTS  (price per 3D model unit)</t>
  </si>
  <si>
    <t xml:space="preserve">Base mesh generation</t>
  </si>
  <si>
    <t xml:space="preserve">Standard PBR textures</t>
  </si>
  <si>
    <t xml:space="preserve">4K HQ — exclusive with Default</t>
  </si>
  <si>
    <t xml:space="preserve">LOD / poly reduction</t>
  </si>
  <si>
    <t xml:space="preserve">Manual QA by 3D artist</t>
  </si>
  <si>
    <t xml:space="preserve">  B  ·  VOLUME &amp; USAGE  (monthly)</t>
  </si>
  <si>
    <t xml:space="preserve">   Overage Rate (% of list)</t>
  </si>
  <si>
    <t xml:space="preserve">120% — billed when quota exceeded</t>
  </si>
  <si>
    <t xml:space="preserve">Floor regardless of model count</t>
  </si>
  <si>
    <t xml:space="preserve">  C  ·  SETUP &amp; ONBOARDING  (one-time)</t>
  </si>
  <si>
    <t xml:space="preserve">Technical integration &amp; account</t>
  </si>
  <si>
    <t xml:space="preserve">Custom pipeline per profile</t>
  </si>
  <si>
    <t xml:space="preserve">   Fine-Tuning — POC (fixed fee)</t>
  </si>
  <si>
    <t xml:space="preserve">~6-week proof of concept</t>
  </si>
  <si>
    <t xml:space="preserve">Annual FT after POC sign-off</t>
  </si>
  <si>
    <t xml:space="preserve">  D  ·  SERVICE LEVEL &amp; DISCOUNTS</t>
  </si>
  <si>
    <t xml:space="preserve">Included on-site/remote days</t>
  </si>
  <si>
    <t xml:space="preserve">   Additional PS Rate (per hour)</t>
  </si>
  <si>
    <t xml:space="preserve">Applied on annual prepay</t>
  </si>
  <si>
    <t xml:space="preserve">   Quick-Decision Discount</t>
  </si>
  <si>
    <t xml:space="preserve">Stackable — expires 21.04.2026</t>
  </si>
  <si>
    <t xml:space="preserve">  E  ·  OFFER</t>
  </si>
  <si>
    <t xml:space="preserve">   Offer Valid Until</t>
  </si>
  <si>
    <t xml:space="preserve">21.04.2026</t>
  </si>
  <si>
    <t xml:space="preserve">Quick-Decision Discount expires on this date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</si>
</sst>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#,##0"/>
    <numFmt numFmtId="167" formatCode="0.0%"/>
    <numFmt numFmtId="168" formatCode="#,##0&quot; €&quot;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AABDD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666688"/>
      <name val="Arial"/>
      <family val="0"/>
      <charset val="1"/>
    </font>
    <font>
      <sz val="9"/>
      <color rgb="FF222222"/>
      <name val="Arial"/>
      <family val="0"/>
      <charset val="1"/>
    </font>
    <font>
      <b val="true"/>
      <sz val="9"/>
      <color rgb="FF375623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8"/>
      <color rgb="FF666666"/>
      <name val="Arial"/>
      <family val="0"/>
      <charset val="1"/>
    </font>
    <font>
      <b val="true"/>
      <sz val="9"/>
      <color rgb="FFC00000"/>
      <name val="Arial"/>
      <family val="0"/>
      <charset val="1"/>
    </font>
    <font>
      <b val="true"/>
      <sz val="9"/>
      <color rgb="FF2D5496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777777"/>
      <name val="Arial"/>
      <family val="0"/>
      <charset val="1"/>
    </font>
    <font>
      <sz val="9"/>
      <color rgb="FFAAAAAA"/>
      <name val="Arial"/>
      <family val="0"/>
      <charset val="1"/>
    </font>
    <font>
      <b val="true"/>
      <sz val="9"/>
      <color rgb="FF22222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C55A11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A3A6B"/>
        <bgColor rgb="FF1F4E79"/>
      </patternFill>
    </fill>
    <fill>
      <patternFill patternType="solid">
        <fgColor rgb="FFFFFFFF"/>
        <bgColor rgb="FFF7F9FC"/>
      </patternFill>
    </fill>
    <fill>
      <patternFill patternType="solid">
        <fgColor rgb="FF4472C4"/>
        <bgColor rgb="FF2E74B5"/>
      </patternFill>
    </fill>
    <fill>
      <patternFill patternType="solid">
        <fgColor rgb="FF2E74B5"/>
        <bgColor rgb="FF4472C4"/>
      </patternFill>
    </fill>
    <fill>
      <patternFill patternType="solid">
        <fgColor rgb="FF1F4E79"/>
        <bgColor rgb="FF2D5496"/>
      </patternFill>
    </fill>
    <fill>
      <patternFill patternType="solid">
        <fgColor rgb="FF2D5496"/>
        <bgColor rgb="FF1F4E79"/>
      </patternFill>
    </fill>
    <fill>
      <patternFill patternType="solid">
        <fgColor rgb="FFD6E4F7"/>
        <bgColor rgb="FFC5D5F0"/>
      </patternFill>
    </fill>
    <fill>
      <patternFill patternType="solid">
        <fgColor rgb="FFF7F9FC"/>
        <bgColor rgb="FFFFFFFF"/>
      </patternFill>
    </fill>
    <fill>
      <patternFill patternType="solid">
        <fgColor rgb="FFEBF1FA"/>
        <bgColor rgb="FFEEF2F8"/>
      </patternFill>
    </fill>
    <fill>
      <patternFill patternType="solid">
        <fgColor rgb="FFC5D5F0"/>
        <bgColor rgb="FFCCCCCC"/>
      </patternFill>
    </fill>
    <fill>
      <patternFill patternType="solid">
        <fgColor rgb="FF9BB5E0"/>
        <bgColor rgb="FFAABDD8"/>
      </patternFill>
    </fill>
    <fill>
      <patternFill patternType="solid">
        <fgColor rgb="FFEEF2F8"/>
        <bgColor rgb="FFEBF1FA"/>
      </patternFill>
    </fill>
    <fill>
      <patternFill patternType="solid">
        <fgColor rgb="FFC55A11"/>
        <bgColor rgb="FF993300"/>
      </patternFill>
    </fill>
    <fill>
      <patternFill patternType="solid">
        <fgColor rgb="FFFFF2CC"/>
        <bgColor rgb="FFEEF2F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medium">
        <color rgb="FF2D549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66"/>
      <rgbColor rgb="FF800080"/>
      <rgbColor rgb="FF1F4E79"/>
      <rgbColor rgb="FFCCCCCC"/>
      <rgbColor rgb="FF777777"/>
      <rgbColor rgb="FF9BB5E0"/>
      <rgbColor rgb="FF555555"/>
      <rgbColor rgb="FFFFF2CC"/>
      <rgbColor rgb="FFEBF1FA"/>
      <rgbColor rgb="FF660066"/>
      <rgbColor rgb="FFFF8080"/>
      <rgbColor rgb="FF2E74B5"/>
      <rgbColor rgb="FFC5D5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8"/>
      <rgbColor rgb="FFD6E4F7"/>
      <rgbColor rgb="FFF7F9FC"/>
      <rgbColor rgb="FFAABDD8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C55A11"/>
      <rgbColor rgb="FF666688"/>
      <rgbColor rgb="FFAAAAAA"/>
      <rgbColor rgb="FF1A3A6B"/>
      <rgbColor rgb="FF70AD47"/>
      <rgbColor rgb="FF003300"/>
      <rgbColor rgb="FF375623"/>
      <rgbColor rgb="FF993300"/>
      <rgbColor rgb="FF993366"/>
      <rgbColor rgb="FF2D5496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6B"/>
    <pageSetUpPr fitToPage="false"/>
  </sheetPr>
  <dimension ref="A1:G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9"/>
    <col collapsed="false" customWidth="true" hidden="false" outlineLevel="0" max="3" min="3" style="0" width="13"/>
    <col collapsed="false" customWidth="true" hidden="false" outlineLevel="0" max="6" min="4" style="0" width="16"/>
    <col collapsed="false" customWidth="true" hidden="false" outlineLevel="0" max="7" min="7" style="0" width="30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6" hidden="false" customHeight="true" outlineLevel="0" collapsed="false">
      <c r="A3" s="3"/>
      <c r="B3" s="3"/>
      <c r="C3" s="3"/>
      <c r="D3" s="3"/>
      <c r="E3" s="3"/>
      <c r="F3" s="3"/>
      <c r="G3" s="3"/>
    </row>
    <row r="4" customFormat="false" ht="36" hidden="false" customHeight="true" outlineLevel="0" collapsed="false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7" t="s">
        <v>7</v>
      </c>
      <c r="G4" s="4" t="s">
        <v>8</v>
      </c>
    </row>
    <row r="5" customFormat="false" ht="21.75" hidden="false" customHeight="true" outlineLevel="0" collapsed="false">
      <c r="A5" s="8" t="s">
        <v>9</v>
      </c>
      <c r="B5" s="8"/>
      <c r="C5" s="8"/>
      <c r="D5" s="8"/>
      <c r="E5" s="8"/>
      <c r="F5" s="8"/>
      <c r="G5" s="8"/>
    </row>
    <row r="6" customFormat="false" ht="15" hidden="false" customHeight="true" outlineLevel="0" collapsed="false">
      <c r="A6" s="9" t="s">
        <v>10</v>
      </c>
      <c r="B6" s="9"/>
      <c r="C6" s="9"/>
      <c r="D6" s="9"/>
      <c r="E6" s="9"/>
      <c r="F6" s="9"/>
      <c r="G6" s="9"/>
    </row>
    <row r="7" customFormat="false" ht="18" hidden="false" customHeight="true" outlineLevel="0" collapsed="false">
      <c r="A7" s="10" t="s">
        <v>11</v>
      </c>
      <c r="B7" s="11" t="b">
        <f aca="false">TRUE()</f>
        <v>1</v>
      </c>
      <c r="C7" s="12" t="n">
        <f aca="false">Assumptions!B5</f>
        <v>1</v>
      </c>
      <c r="D7" s="13" t="n">
        <f aca="false">Assumptions!B5</f>
        <v>1</v>
      </c>
      <c r="E7" s="14" t="n">
        <f aca="false">Assumptions!C5</f>
        <v>0.9</v>
      </c>
      <c r="F7" s="15" t="n">
        <f aca="false">Assumptions!D5</f>
        <v>0.8</v>
      </c>
      <c r="G7" s="16" t="s">
        <v>12</v>
      </c>
    </row>
    <row r="8" customFormat="false" ht="18" hidden="false" customHeight="true" outlineLevel="0" collapsed="false">
      <c r="A8" s="17" t="s">
        <v>13</v>
      </c>
      <c r="B8" s="18" t="b">
        <f aca="false">FALSE()</f>
        <v>0</v>
      </c>
      <c r="C8" s="19" t="n">
        <f aca="false">Assumptions!B6</f>
        <v>1</v>
      </c>
      <c r="D8" s="13" t="n">
        <f aca="false">Assumptions!B6</f>
        <v>1</v>
      </c>
      <c r="E8" s="14" t="n">
        <f aca="false">Assumptions!C6</f>
        <v>0.9</v>
      </c>
      <c r="F8" s="15" t="n">
        <f aca="false">Assumptions!D6</f>
        <v>0.8</v>
      </c>
      <c r="G8" s="20" t="s">
        <v>14</v>
      </c>
    </row>
    <row r="9" customFormat="false" ht="18" hidden="false" customHeight="true" outlineLevel="0" collapsed="false">
      <c r="A9" s="10" t="s">
        <v>15</v>
      </c>
      <c r="B9" s="21" t="b">
        <f aca="false">FALSE()</f>
        <v>0</v>
      </c>
      <c r="C9" s="12" t="n">
        <f aca="false">Assumptions!B7</f>
        <v>2</v>
      </c>
      <c r="D9" s="13" t="n">
        <f aca="false">Assumptions!B7</f>
        <v>2</v>
      </c>
      <c r="E9" s="14" t="n">
        <f aca="false">Assumptions!C7</f>
        <v>1.8</v>
      </c>
      <c r="F9" s="15" t="n">
        <f aca="false">Assumptions!D7</f>
        <v>1.6</v>
      </c>
      <c r="G9" s="16" t="s">
        <v>16</v>
      </c>
    </row>
    <row r="10" customFormat="false" ht="18" hidden="false" customHeight="true" outlineLevel="0" collapsed="false">
      <c r="A10" s="17" t="s">
        <v>17</v>
      </c>
      <c r="B10" s="18" t="b">
        <f aca="false">FALSE()</f>
        <v>0</v>
      </c>
      <c r="C10" s="19" t="n">
        <f aca="false">Assumptions!B8</f>
        <v>1</v>
      </c>
      <c r="D10" s="13" t="n">
        <f aca="false">Assumptions!B8</f>
        <v>1</v>
      </c>
      <c r="E10" s="14" t="n">
        <f aca="false">Assumptions!C8</f>
        <v>0.9</v>
      </c>
      <c r="F10" s="15" t="n">
        <f aca="false">Assumptions!D8</f>
        <v>0.8</v>
      </c>
      <c r="G10" s="20" t="s">
        <v>18</v>
      </c>
    </row>
    <row r="11" customFormat="false" ht="18" hidden="false" customHeight="true" outlineLevel="0" collapsed="false">
      <c r="A11" s="10" t="s">
        <v>19</v>
      </c>
      <c r="B11" s="21" t="b">
        <f aca="false">FALSE()</f>
        <v>0</v>
      </c>
      <c r="C11" s="12" t="n">
        <f aca="false">Assumptions!B9</f>
        <v>5</v>
      </c>
      <c r="D11" s="13" t="n">
        <f aca="false">Assumptions!B9</f>
        <v>5</v>
      </c>
      <c r="E11" s="14" t="n">
        <f aca="false">Assumptions!C9</f>
        <v>4.5</v>
      </c>
      <c r="F11" s="15" t="n">
        <f aca="false">Assumptions!D9</f>
        <v>4</v>
      </c>
      <c r="G11" s="16" t="s">
        <v>20</v>
      </c>
    </row>
    <row r="12" customFormat="false" ht="19.5" hidden="false" customHeight="true" outlineLevel="0" collapsed="false">
      <c r="A12" s="22" t="s">
        <v>21</v>
      </c>
      <c r="B12" s="23"/>
      <c r="C12" s="23"/>
      <c r="D12" s="24" t="n">
        <f aca="false">SUMPRODUCT((B7:B11=TRUE())*D7:D11)</f>
        <v>1</v>
      </c>
      <c r="E12" s="25" t="n">
        <f aca="false">SUMPRODUCT((B7:B11=TRUE())*E7:E11)</f>
        <v>0.9</v>
      </c>
      <c r="F12" s="26" t="n">
        <f aca="false">SUMPRODUCT((B7:B11=TRUE())*F7:F11)</f>
        <v>0.8</v>
      </c>
      <c r="G12" s="27" t="s">
        <v>22</v>
      </c>
    </row>
    <row r="13" customFormat="false" ht="4.5" hidden="false" customHeight="true" outlineLevel="0" collapsed="false">
      <c r="A13" s="3"/>
      <c r="B13" s="3"/>
      <c r="C13" s="3"/>
      <c r="D13" s="3"/>
      <c r="E13" s="3"/>
      <c r="F13" s="3"/>
      <c r="G13" s="3"/>
    </row>
    <row r="14" customFormat="false" ht="21.75" hidden="false" customHeight="true" outlineLevel="0" collapsed="false">
      <c r="A14" s="8" t="s">
        <v>23</v>
      </c>
      <c r="B14" s="8"/>
      <c r="C14" s="8"/>
      <c r="D14" s="8"/>
      <c r="E14" s="8"/>
      <c r="F14" s="8"/>
      <c r="G14" s="8"/>
    </row>
    <row r="15" customFormat="false" ht="15" hidden="false" customHeight="true" outlineLevel="0" collapsed="false">
      <c r="A15" s="9" t="s">
        <v>24</v>
      </c>
      <c r="B15" s="9"/>
      <c r="C15" s="9"/>
      <c r="D15" s="9"/>
      <c r="E15" s="9"/>
      <c r="F15" s="9"/>
      <c r="G15" s="9"/>
    </row>
    <row r="16" customFormat="false" ht="18" hidden="false" customHeight="true" outlineLevel="0" collapsed="false">
      <c r="A16" s="10" t="s">
        <v>25</v>
      </c>
      <c r="B16" s="28" t="s">
        <v>26</v>
      </c>
      <c r="C16" s="29"/>
      <c r="D16" s="30" t="n">
        <f aca="false">Assumptions!B13</f>
        <v>200</v>
      </c>
      <c r="E16" s="31" t="n">
        <f aca="false">Assumptions!C13</f>
        <v>500</v>
      </c>
      <c r="F16" s="32" t="n">
        <f aca="false">Assumptions!D13</f>
        <v>1000</v>
      </c>
      <c r="G16" s="16" t="s">
        <v>27</v>
      </c>
    </row>
    <row r="17" customFormat="false" ht="18" hidden="false" customHeight="true" outlineLevel="0" collapsed="false">
      <c r="A17" s="17" t="s">
        <v>28</v>
      </c>
      <c r="B17" s="33" t="s">
        <v>26</v>
      </c>
      <c r="C17" s="34"/>
      <c r="D17" s="13" t="n">
        <f aca="false">Assumptions!B14</f>
        <v>10</v>
      </c>
      <c r="E17" s="14" t="n">
        <f aca="false">Assumptions!C14</f>
        <v>9</v>
      </c>
      <c r="F17" s="15" t="n">
        <f aca="false">Assumptions!D14</f>
        <v>8</v>
      </c>
      <c r="G17" s="20" t="s">
        <v>29</v>
      </c>
    </row>
    <row r="18" customFormat="false" ht="18" hidden="false" customHeight="true" outlineLevel="0" collapsed="false">
      <c r="A18" s="10" t="s">
        <v>30</v>
      </c>
      <c r="B18" s="28" t="s">
        <v>26</v>
      </c>
      <c r="C18" s="35" t="n">
        <f aca="false">Assumptions!$B$15</f>
        <v>1.2</v>
      </c>
      <c r="D18" s="36" t="n">
        <f aca="false">Assumptions!$B$15</f>
        <v>1.2</v>
      </c>
      <c r="E18" s="37" t="n">
        <f aca="false">Assumptions!$B$15</f>
        <v>1.2</v>
      </c>
      <c r="F18" s="38" t="n">
        <f aca="false">Assumptions!$B$15</f>
        <v>1.2</v>
      </c>
      <c r="G18" s="16" t="s">
        <v>31</v>
      </c>
    </row>
    <row r="19" customFormat="false" ht="18" hidden="false" customHeight="true" outlineLevel="0" collapsed="false">
      <c r="A19" s="39" t="s">
        <v>32</v>
      </c>
      <c r="B19" s="33" t="s">
        <v>26</v>
      </c>
      <c r="C19" s="34"/>
      <c r="D19" s="24" t="n">
        <f aca="false">D17*D18</f>
        <v>12</v>
      </c>
      <c r="E19" s="25" t="n">
        <f aca="false">E17*E18</f>
        <v>10.8</v>
      </c>
      <c r="F19" s="26" t="n">
        <f aca="false">F17*F18</f>
        <v>9.6</v>
      </c>
      <c r="G19" s="20" t="s">
        <v>33</v>
      </c>
    </row>
    <row r="20" customFormat="false" ht="19.5" hidden="false" customHeight="true" outlineLevel="0" collapsed="false">
      <c r="A20" s="22" t="s">
        <v>34</v>
      </c>
      <c r="B20" s="23"/>
      <c r="C20" s="23"/>
      <c r="D20" s="40" t="n">
        <f aca="false">MAX(D16*D17, Assumptions!$B$16)</f>
        <v>2000</v>
      </c>
      <c r="E20" s="41" t="n">
        <f aca="false">MAX(E16*E17, Assumptions!$B$16)</f>
        <v>4500</v>
      </c>
      <c r="F20" s="42" t="n">
        <f aca="false">MAX(F16*F17, Assumptions!$B$16)</f>
        <v>8000</v>
      </c>
      <c r="G20" s="27" t="s">
        <v>35</v>
      </c>
    </row>
    <row r="21" customFormat="false" ht="4.5" hidden="false" customHeight="true" outlineLevel="0" collapsed="false">
      <c r="A21" s="3"/>
      <c r="B21" s="3"/>
      <c r="C21" s="3"/>
      <c r="D21" s="3"/>
      <c r="E21" s="3"/>
      <c r="F21" s="3"/>
      <c r="G21" s="3"/>
    </row>
    <row r="22" customFormat="false" ht="21.75" hidden="false" customHeight="true" outlineLevel="0" collapsed="false">
      <c r="A22" s="8" t="s">
        <v>36</v>
      </c>
      <c r="B22" s="8"/>
      <c r="C22" s="8"/>
      <c r="D22" s="8"/>
      <c r="E22" s="8"/>
      <c r="F22" s="8"/>
      <c r="G22" s="8"/>
    </row>
    <row r="23" customFormat="false" ht="15" hidden="false" customHeight="true" outlineLevel="0" collapsed="false">
      <c r="A23" s="9" t="s">
        <v>37</v>
      </c>
      <c r="B23" s="9"/>
      <c r="C23" s="9"/>
      <c r="D23" s="9"/>
      <c r="E23" s="9"/>
      <c r="F23" s="9"/>
      <c r="G23" s="9"/>
    </row>
    <row r="24" customFormat="false" ht="18" hidden="false" customHeight="true" outlineLevel="0" collapsed="false">
      <c r="A24" s="10" t="s">
        <v>38</v>
      </c>
      <c r="B24" s="11" t="b">
        <f aca="false">TRUE()</f>
        <v>1</v>
      </c>
      <c r="C24" s="43" t="n">
        <f aca="false">Assumptions!B20</f>
        <v>2500</v>
      </c>
      <c r="D24" s="44" t="n">
        <f aca="false">Assumptions!B20</f>
        <v>2500</v>
      </c>
      <c r="E24" s="45" t="n">
        <f aca="false">Assumptions!C20</f>
        <v>2500</v>
      </c>
      <c r="F24" s="46" t="n">
        <f aca="false">Assumptions!D20</f>
        <v>2500</v>
      </c>
      <c r="G24" s="16" t="s">
        <v>39</v>
      </c>
    </row>
    <row r="25" customFormat="false" ht="18" hidden="false" customHeight="true" outlineLevel="0" collapsed="false">
      <c r="A25" s="17" t="s">
        <v>40</v>
      </c>
      <c r="B25" s="18" t="b">
        <f aca="false">FALSE()</f>
        <v>0</v>
      </c>
      <c r="C25" s="47" t="n">
        <f aca="false">Assumptions!B21</f>
        <v>2500</v>
      </c>
      <c r="D25" s="44" t="n">
        <f aca="false">Assumptions!B21</f>
        <v>2500</v>
      </c>
      <c r="E25" s="45" t="n">
        <f aca="false">Assumptions!C21</f>
        <v>2500</v>
      </c>
      <c r="F25" s="46" t="n">
        <f aca="false">Assumptions!D21</f>
        <v>2500</v>
      </c>
      <c r="G25" s="20" t="s">
        <v>41</v>
      </c>
    </row>
    <row r="26" customFormat="false" ht="18" hidden="false" customHeight="true" outlineLevel="0" collapsed="false">
      <c r="A26" s="10" t="s">
        <v>42</v>
      </c>
      <c r="B26" s="21" t="b">
        <f aca="false">FALSE()</f>
        <v>0</v>
      </c>
      <c r="C26" s="43" t="n">
        <f aca="false">Assumptions!B22</f>
        <v>9500</v>
      </c>
      <c r="D26" s="44" t="n">
        <f aca="false">Assumptions!B22</f>
        <v>9500</v>
      </c>
      <c r="E26" s="45" t="n">
        <f aca="false">Assumptions!C22</f>
        <v>9500</v>
      </c>
      <c r="F26" s="46" t="n">
        <f aca="false">Assumptions!D22</f>
        <v>9500</v>
      </c>
      <c r="G26" s="16" t="s">
        <v>43</v>
      </c>
    </row>
    <row r="27" customFormat="false" ht="18" hidden="false" customHeight="true" outlineLevel="0" collapsed="false">
      <c r="A27" s="17" t="s">
        <v>44</v>
      </c>
      <c r="B27" s="18" t="b">
        <f aca="false">FALSE()</f>
        <v>0</v>
      </c>
      <c r="C27" s="47" t="n">
        <f aca="false">Assumptions!B23</f>
        <v>19050</v>
      </c>
      <c r="D27" s="44" t="n">
        <f aca="false">Assumptions!B23</f>
        <v>19050</v>
      </c>
      <c r="E27" s="45" t="n">
        <f aca="false">Assumptions!C23</f>
        <v>19050</v>
      </c>
      <c r="F27" s="46" t="n">
        <f aca="false">Assumptions!D23</f>
        <v>19050</v>
      </c>
      <c r="G27" s="20" t="s">
        <v>45</v>
      </c>
    </row>
    <row r="28" customFormat="false" ht="19.5" hidden="false" customHeight="true" outlineLevel="0" collapsed="false">
      <c r="A28" s="22" t="s">
        <v>46</v>
      </c>
      <c r="B28" s="23"/>
      <c r="C28" s="23"/>
      <c r="D28" s="40" t="n">
        <f aca="false">SUMPRODUCT((B24:B27=TRUE())*D24:D27)</f>
        <v>2500</v>
      </c>
      <c r="E28" s="41" t="n">
        <f aca="false">SUMPRODUCT((B24:B27=TRUE())*E24:E27)</f>
        <v>2500</v>
      </c>
      <c r="F28" s="42" t="n">
        <f aca="false">SUMPRODUCT((B24:B27=TRUE())*F24:F27)</f>
        <v>2500</v>
      </c>
      <c r="G28" s="27" t="s">
        <v>47</v>
      </c>
    </row>
    <row r="29" customFormat="false" ht="4.5" hidden="false" customHeight="true" outlineLevel="0" collapsed="false">
      <c r="A29" s="3"/>
      <c r="B29" s="3"/>
      <c r="C29" s="3"/>
      <c r="D29" s="3"/>
      <c r="E29" s="3"/>
      <c r="F29" s="3"/>
      <c r="G29" s="3"/>
    </row>
    <row r="30" customFormat="false" ht="21.75" hidden="false" customHeight="true" outlineLevel="0" collapsed="false">
      <c r="A30" s="8" t="s">
        <v>48</v>
      </c>
      <c r="B30" s="8"/>
      <c r="C30" s="8"/>
      <c r="D30" s="8"/>
      <c r="E30" s="8"/>
      <c r="F30" s="8"/>
      <c r="G30" s="8"/>
    </row>
    <row r="31" customFormat="false" ht="18" hidden="false" customHeight="true" outlineLevel="0" collapsed="false">
      <c r="A31" s="10" t="s">
        <v>49</v>
      </c>
      <c r="B31" s="48"/>
      <c r="C31" s="48"/>
      <c r="D31" s="49" t="s">
        <v>50</v>
      </c>
      <c r="E31" s="50" t="s">
        <v>50</v>
      </c>
      <c r="F31" s="51" t="s">
        <v>51</v>
      </c>
      <c r="G31" s="16" t="s">
        <v>52</v>
      </c>
    </row>
    <row r="32" customFormat="false" ht="18" hidden="false" customHeight="true" outlineLevel="0" collapsed="false">
      <c r="A32" s="17" t="s">
        <v>53</v>
      </c>
      <c r="B32" s="52"/>
      <c r="C32" s="52"/>
      <c r="D32" s="30" t="n">
        <f aca="false">Assumptions!B27</f>
        <v>3</v>
      </c>
      <c r="E32" s="31" t="n">
        <f aca="false">Assumptions!C27</f>
        <v>5</v>
      </c>
      <c r="F32" s="32" t="n">
        <f aca="false">Assumptions!D27</f>
        <v>7</v>
      </c>
      <c r="G32" s="20" t="s">
        <v>54</v>
      </c>
    </row>
    <row r="33" customFormat="false" ht="18" hidden="false" customHeight="true" outlineLevel="0" collapsed="false">
      <c r="A33" s="10" t="s">
        <v>55</v>
      </c>
      <c r="B33" s="48"/>
      <c r="C33" s="48"/>
      <c r="D33" s="44" t="n">
        <f aca="false">Assumptions!$B$28</f>
        <v>144</v>
      </c>
      <c r="E33" s="45" t="n">
        <f aca="false">Assumptions!$B$28</f>
        <v>144</v>
      </c>
      <c r="F33" s="46" t="n">
        <f aca="false">Assumptions!$B$28</f>
        <v>144</v>
      </c>
      <c r="G33" s="16" t="s">
        <v>56</v>
      </c>
    </row>
    <row r="34" customFormat="false" ht="18" hidden="false" customHeight="true" outlineLevel="0" collapsed="false">
      <c r="A34" s="17" t="s">
        <v>57</v>
      </c>
      <c r="B34" s="52"/>
      <c r="C34" s="52"/>
      <c r="D34" s="36" t="n">
        <f aca="false">Assumptions!B29</f>
        <v>0.05</v>
      </c>
      <c r="E34" s="37" t="n">
        <f aca="false">Assumptions!C29</f>
        <v>0.075</v>
      </c>
      <c r="F34" s="38" t="n">
        <f aca="false">Assumptions!D29</f>
        <v>0.075</v>
      </c>
      <c r="G34" s="20" t="s">
        <v>58</v>
      </c>
    </row>
    <row r="35" customFormat="false" ht="18" hidden="false" customHeight="true" outlineLevel="0" collapsed="false">
      <c r="A35" s="10" t="s">
        <v>59</v>
      </c>
      <c r="B35" s="48"/>
      <c r="C35" s="48"/>
      <c r="D35" s="36" t="n">
        <f aca="false">Assumptions!B30</f>
        <v>0.05</v>
      </c>
      <c r="E35" s="37" t="n">
        <f aca="false">Assumptions!C30</f>
        <v>0.075</v>
      </c>
      <c r="F35" s="38" t="n">
        <f aca="false">Assumptions!D30</f>
        <v>0.075</v>
      </c>
      <c r="G35" s="16" t="s">
        <v>60</v>
      </c>
    </row>
    <row r="36" customFormat="false" ht="18" hidden="false" customHeight="true" outlineLevel="0" collapsed="false">
      <c r="A36" s="17" t="s">
        <v>61</v>
      </c>
      <c r="B36" s="52"/>
      <c r="C36" s="52"/>
      <c r="D36" s="44" t="n">
        <f aca="false">Assumptions!$B$16</f>
        <v>1000</v>
      </c>
      <c r="E36" s="45" t="n">
        <f aca="false">Assumptions!$B$16</f>
        <v>1000</v>
      </c>
      <c r="F36" s="46" t="n">
        <f aca="false">Assumptions!$B$16</f>
        <v>1000</v>
      </c>
      <c r="G36" s="20" t="s">
        <v>62</v>
      </c>
    </row>
    <row r="37" customFormat="false" ht="4.5" hidden="false" customHeight="true" outlineLevel="0" collapsed="false">
      <c r="A37" s="3"/>
      <c r="B37" s="3"/>
      <c r="C37" s="3"/>
      <c r="D37" s="3"/>
      <c r="E37" s="3"/>
      <c r="F37" s="3"/>
      <c r="G37" s="3"/>
    </row>
    <row r="38" customFormat="false" ht="21.75" hidden="false" customHeight="true" outlineLevel="0" collapsed="false">
      <c r="A38" s="8" t="s">
        <v>63</v>
      </c>
      <c r="B38" s="8"/>
      <c r="C38" s="8"/>
      <c r="D38" s="8"/>
      <c r="E38" s="8"/>
      <c r="F38" s="8"/>
      <c r="G38" s="8"/>
    </row>
    <row r="39" customFormat="false" ht="18" hidden="false" customHeight="true" outlineLevel="0" collapsed="false">
      <c r="A39" s="10" t="s">
        <v>64</v>
      </c>
      <c r="B39" s="48"/>
      <c r="C39" s="48"/>
      <c r="D39" s="44" t="n">
        <f aca="false">D20</f>
        <v>2000</v>
      </c>
      <c r="E39" s="45" t="n">
        <f aca="false">E20</f>
        <v>4500</v>
      </c>
      <c r="F39" s="46" t="n">
        <f aca="false">F20</f>
        <v>8000</v>
      </c>
      <c r="G39" s="16" t="s">
        <v>65</v>
      </c>
    </row>
    <row r="40" customFormat="false" ht="18" hidden="false" customHeight="true" outlineLevel="0" collapsed="false">
      <c r="A40" s="39" t="s">
        <v>66</v>
      </c>
      <c r="B40" s="52"/>
      <c r="C40" s="52"/>
      <c r="D40" s="40" t="n">
        <f aca="false">D39*12</f>
        <v>24000</v>
      </c>
      <c r="E40" s="41" t="n">
        <f aca="false">E39*12</f>
        <v>54000</v>
      </c>
      <c r="F40" s="42" t="n">
        <f aca="false">F39*12</f>
        <v>96000</v>
      </c>
      <c r="G40" s="20" t="s">
        <v>67</v>
      </c>
    </row>
    <row r="41" customFormat="false" ht="18" hidden="false" customHeight="true" outlineLevel="0" collapsed="false">
      <c r="A41" s="10" t="s">
        <v>57</v>
      </c>
      <c r="B41" s="48"/>
      <c r="C41" s="48"/>
      <c r="D41" s="36" t="n">
        <f aca="false">D34</f>
        <v>0.05</v>
      </c>
      <c r="E41" s="37" t="n">
        <f aca="false">E34</f>
        <v>0.075</v>
      </c>
      <c r="F41" s="38" t="n">
        <f aca="false">F34</f>
        <v>0.075</v>
      </c>
      <c r="G41" s="16" t="s">
        <v>68</v>
      </c>
    </row>
    <row r="42" customFormat="false" ht="18" hidden="false" customHeight="true" outlineLevel="0" collapsed="false">
      <c r="A42" s="17" t="s">
        <v>69</v>
      </c>
      <c r="B42" s="52"/>
      <c r="C42" s="52"/>
      <c r="D42" s="36" t="n">
        <f aca="false">D35</f>
        <v>0.05</v>
      </c>
      <c r="E42" s="37" t="n">
        <f aca="false">E35</f>
        <v>0.075</v>
      </c>
      <c r="F42" s="38" t="n">
        <f aca="false">F35</f>
        <v>0.075</v>
      </c>
      <c r="G42" s="20" t="s">
        <v>70</v>
      </c>
    </row>
    <row r="43" customFormat="false" ht="18" hidden="false" customHeight="true" outlineLevel="0" collapsed="false">
      <c r="A43" s="53" t="s">
        <v>71</v>
      </c>
      <c r="B43" s="48"/>
      <c r="C43" s="48"/>
      <c r="D43" s="54" t="n">
        <f aca="false">1-(1-D41)*(1-D42)</f>
        <v>0.0975</v>
      </c>
      <c r="E43" s="55" t="n">
        <f aca="false">1-(1-E41)*(1-E42)</f>
        <v>0.144375</v>
      </c>
      <c r="F43" s="56" t="n">
        <f aca="false">1-(1-F41)*(1-F42)</f>
        <v>0.144375</v>
      </c>
      <c r="G43" s="16" t="s">
        <v>72</v>
      </c>
    </row>
    <row r="44" customFormat="false" ht="18" hidden="false" customHeight="true" outlineLevel="0" collapsed="false">
      <c r="A44" s="17" t="s">
        <v>73</v>
      </c>
      <c r="B44" s="52"/>
      <c r="C44" s="52"/>
      <c r="D44" s="44" t="n">
        <f aca="false">D40*D43</f>
        <v>2340</v>
      </c>
      <c r="E44" s="45" t="n">
        <f aca="false">E40*E43</f>
        <v>7796.25</v>
      </c>
      <c r="F44" s="46" t="n">
        <f aca="false">F40*F43</f>
        <v>13860</v>
      </c>
      <c r="G44" s="20" t="s">
        <v>74</v>
      </c>
    </row>
    <row r="45" customFormat="false" ht="3" hidden="false" customHeight="true" outlineLevel="0" collapsed="false">
      <c r="A45" s="57"/>
      <c r="B45" s="57"/>
      <c r="C45" s="57"/>
      <c r="D45" s="57"/>
      <c r="E45" s="57"/>
      <c r="F45" s="57"/>
      <c r="G45" s="57"/>
    </row>
    <row r="46" customFormat="false" ht="31.5" hidden="false" customHeight="true" outlineLevel="0" collapsed="false">
      <c r="A46" s="58" t="s">
        <v>75</v>
      </c>
      <c r="B46" s="59"/>
      <c r="C46" s="59"/>
      <c r="D46" s="60" t="n">
        <f aca="false">D40-D44</f>
        <v>21660</v>
      </c>
      <c r="E46" s="61" t="n">
        <f aca="false">E40-E44</f>
        <v>46203.75</v>
      </c>
      <c r="F46" s="62" t="n">
        <f aca="false">F40-F44</f>
        <v>82140</v>
      </c>
      <c r="G46" s="59"/>
    </row>
    <row r="47" customFormat="false" ht="18" hidden="false" customHeight="true" outlineLevel="0" collapsed="false">
      <c r="A47" s="63" t="s">
        <v>76</v>
      </c>
      <c r="B47" s="48"/>
      <c r="C47" s="48"/>
      <c r="D47" s="44" t="n">
        <f aca="false">D28</f>
        <v>2500</v>
      </c>
      <c r="E47" s="45" t="n">
        <f aca="false">E28</f>
        <v>2500</v>
      </c>
      <c r="F47" s="46" t="n">
        <f aca="false">F28</f>
        <v>2500</v>
      </c>
      <c r="G47" s="16" t="s">
        <v>77</v>
      </c>
    </row>
    <row r="48" customFormat="false" ht="6" hidden="false" customHeight="true" outlineLevel="0" collapsed="false">
      <c r="A48" s="3"/>
      <c r="B48" s="3"/>
      <c r="C48" s="3"/>
      <c r="D48" s="3"/>
      <c r="E48" s="3"/>
      <c r="F48" s="3"/>
      <c r="G48" s="3"/>
    </row>
    <row r="49" customFormat="false" ht="24" hidden="false" customHeight="true" outlineLevel="0" collapsed="false">
      <c r="A49" s="64" t="s">
        <v>78</v>
      </c>
      <c r="B49" s="64"/>
      <c r="C49" s="64"/>
      <c r="D49" s="64"/>
      <c r="E49" s="64"/>
      <c r="F49" s="64"/>
      <c r="G49" s="64"/>
    </row>
    <row r="50" customFormat="false" ht="15" hidden="false" customHeight="true" outlineLevel="0" collapsed="false">
      <c r="A50" s="65" t="s">
        <v>79</v>
      </c>
      <c r="B50" s="65"/>
      <c r="C50" s="65"/>
      <c r="D50" s="65"/>
      <c r="E50" s="65"/>
      <c r="F50" s="65"/>
      <c r="G50" s="65"/>
    </row>
  </sheetData>
  <mergeCells count="12">
    <mergeCell ref="A1:G1"/>
    <mergeCell ref="A2:G2"/>
    <mergeCell ref="A5:G5"/>
    <mergeCell ref="A6:G6"/>
    <mergeCell ref="A14:G14"/>
    <mergeCell ref="A15:G15"/>
    <mergeCell ref="A22:G22"/>
    <mergeCell ref="A23:G23"/>
    <mergeCell ref="A30:G30"/>
    <mergeCell ref="A38:G38"/>
    <mergeCell ref="A49:G49"/>
    <mergeCell ref="A50:G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2" style="0" width="14"/>
    <col collapsed="false" customWidth="true" hidden="false" outlineLevel="0" max="5" min="5" style="0" width="32"/>
  </cols>
  <sheetData>
    <row r="1" customFormat="false" ht="27.75" hidden="false" customHeight="true" outlineLevel="0" collapsed="false">
      <c r="A1" s="66" t="s">
        <v>80</v>
      </c>
      <c r="B1" s="66"/>
      <c r="C1" s="66"/>
      <c r="D1" s="66"/>
      <c r="E1" s="66"/>
    </row>
    <row r="2" customFormat="false" ht="4.5" hidden="false" customHeight="true" outlineLevel="0" collapsed="false"/>
    <row r="3" customFormat="false" ht="18" hidden="false" customHeight="true" outlineLevel="0" collapsed="false">
      <c r="A3" s="67" t="s">
        <v>81</v>
      </c>
      <c r="B3" s="68" t="s">
        <v>82</v>
      </c>
      <c r="C3" s="69" t="s">
        <v>83</v>
      </c>
      <c r="D3" s="70" t="s">
        <v>84</v>
      </c>
      <c r="E3" s="71" t="s">
        <v>8</v>
      </c>
    </row>
    <row r="4" customFormat="false" ht="19.5" hidden="false" customHeight="true" outlineLevel="0" collapsed="false">
      <c r="A4" s="72" t="s">
        <v>85</v>
      </c>
      <c r="B4" s="72"/>
      <c r="C4" s="72"/>
      <c r="D4" s="72"/>
      <c r="E4" s="72"/>
    </row>
    <row r="5" customFormat="false" ht="18" hidden="false" customHeight="true" outlineLevel="0" collapsed="false">
      <c r="A5" s="73" t="s">
        <v>11</v>
      </c>
      <c r="B5" s="74" t="n">
        <v>1</v>
      </c>
      <c r="C5" s="75" t="n">
        <v>0.9</v>
      </c>
      <c r="D5" s="76" t="n">
        <v>0.8</v>
      </c>
      <c r="E5" s="16" t="s">
        <v>86</v>
      </c>
    </row>
    <row r="6" customFormat="false" ht="18" hidden="false" customHeight="true" outlineLevel="0" collapsed="false">
      <c r="A6" s="77" t="s">
        <v>13</v>
      </c>
      <c r="B6" s="74" t="n">
        <v>1</v>
      </c>
      <c r="C6" s="75" t="n">
        <v>0.9</v>
      </c>
      <c r="D6" s="76" t="n">
        <v>0.8</v>
      </c>
      <c r="E6" s="20" t="s">
        <v>87</v>
      </c>
    </row>
    <row r="7" customFormat="false" ht="18" hidden="false" customHeight="true" outlineLevel="0" collapsed="false">
      <c r="A7" s="73" t="s">
        <v>15</v>
      </c>
      <c r="B7" s="74" t="n">
        <v>2</v>
      </c>
      <c r="C7" s="75" t="n">
        <v>1.8</v>
      </c>
      <c r="D7" s="76" t="n">
        <v>1.6</v>
      </c>
      <c r="E7" s="16" t="s">
        <v>88</v>
      </c>
    </row>
    <row r="8" customFormat="false" ht="18" hidden="false" customHeight="true" outlineLevel="0" collapsed="false">
      <c r="A8" s="77" t="s">
        <v>17</v>
      </c>
      <c r="B8" s="74" t="n">
        <v>1</v>
      </c>
      <c r="C8" s="75" t="n">
        <v>0.9</v>
      </c>
      <c r="D8" s="76" t="n">
        <v>0.8</v>
      </c>
      <c r="E8" s="20" t="s">
        <v>89</v>
      </c>
    </row>
    <row r="9" customFormat="false" ht="18" hidden="false" customHeight="true" outlineLevel="0" collapsed="false">
      <c r="A9" s="73" t="s">
        <v>19</v>
      </c>
      <c r="B9" s="74" t="n">
        <v>5</v>
      </c>
      <c r="C9" s="75" t="n">
        <v>4.5</v>
      </c>
      <c r="D9" s="76" t="n">
        <v>4</v>
      </c>
      <c r="E9" s="16" t="s">
        <v>90</v>
      </c>
    </row>
    <row r="10" customFormat="false" ht="4.5" hidden="false" customHeight="true" outlineLevel="0" collapsed="false">
      <c r="A10" s="3"/>
      <c r="B10" s="3"/>
      <c r="C10" s="3"/>
      <c r="D10" s="3"/>
      <c r="E10" s="3"/>
    </row>
    <row r="11" customFormat="false" ht="18" hidden="false" customHeight="true" outlineLevel="0" collapsed="false">
      <c r="A11" s="67" t="s">
        <v>81</v>
      </c>
      <c r="B11" s="68" t="s">
        <v>82</v>
      </c>
      <c r="C11" s="69" t="s">
        <v>83</v>
      </c>
      <c r="D11" s="70" t="s">
        <v>84</v>
      </c>
      <c r="E11" s="71" t="s">
        <v>8</v>
      </c>
    </row>
    <row r="12" customFormat="false" ht="19.5" hidden="false" customHeight="true" outlineLevel="0" collapsed="false">
      <c r="A12" s="72" t="s">
        <v>91</v>
      </c>
      <c r="B12" s="72"/>
      <c r="C12" s="72"/>
      <c r="D12" s="72"/>
      <c r="E12" s="72"/>
    </row>
    <row r="13" customFormat="false" ht="18" hidden="false" customHeight="true" outlineLevel="0" collapsed="false">
      <c r="A13" s="73" t="s">
        <v>25</v>
      </c>
      <c r="B13" s="78" t="n">
        <v>200</v>
      </c>
      <c r="C13" s="79" t="n">
        <v>500</v>
      </c>
      <c r="D13" s="80" t="n">
        <v>1000</v>
      </c>
      <c r="E13" s="16" t="s">
        <v>27</v>
      </c>
    </row>
    <row r="14" customFormat="false" ht="18" hidden="false" customHeight="true" outlineLevel="0" collapsed="false">
      <c r="A14" s="77" t="s">
        <v>28</v>
      </c>
      <c r="B14" s="74" t="n">
        <v>10</v>
      </c>
      <c r="C14" s="75" t="n">
        <v>9</v>
      </c>
      <c r="D14" s="76" t="n">
        <v>8</v>
      </c>
      <c r="E14" s="20" t="s">
        <v>29</v>
      </c>
    </row>
    <row r="15" customFormat="false" ht="18" hidden="false" customHeight="true" outlineLevel="0" collapsed="false">
      <c r="A15" s="73" t="s">
        <v>92</v>
      </c>
      <c r="B15" s="81" t="n">
        <v>1.2</v>
      </c>
      <c r="C15" s="82"/>
      <c r="D15" s="82"/>
      <c r="E15" s="16" t="s">
        <v>93</v>
      </c>
    </row>
    <row r="16" customFormat="false" ht="18" hidden="false" customHeight="true" outlineLevel="0" collapsed="false">
      <c r="A16" s="77" t="s">
        <v>61</v>
      </c>
      <c r="B16" s="83" t="n">
        <v>1000</v>
      </c>
      <c r="C16" s="82"/>
      <c r="D16" s="82"/>
      <c r="E16" s="20" t="s">
        <v>94</v>
      </c>
    </row>
    <row r="17" customFormat="false" ht="4.5" hidden="false" customHeight="true" outlineLevel="0" collapsed="false">
      <c r="A17" s="3"/>
      <c r="B17" s="3"/>
      <c r="C17" s="3"/>
      <c r="D17" s="3"/>
      <c r="E17" s="3"/>
    </row>
    <row r="18" customFormat="false" ht="18" hidden="false" customHeight="true" outlineLevel="0" collapsed="false">
      <c r="A18" s="67" t="s">
        <v>81</v>
      </c>
      <c r="B18" s="68" t="s">
        <v>82</v>
      </c>
      <c r="C18" s="69" t="s">
        <v>83</v>
      </c>
      <c r="D18" s="70" t="s">
        <v>84</v>
      </c>
      <c r="E18" s="71" t="s">
        <v>8</v>
      </c>
    </row>
    <row r="19" customFormat="false" ht="19.5" hidden="false" customHeight="true" outlineLevel="0" collapsed="false">
      <c r="A19" s="72" t="s">
        <v>95</v>
      </c>
      <c r="B19" s="72"/>
      <c r="C19" s="72"/>
      <c r="D19" s="72"/>
      <c r="E19" s="72"/>
    </row>
    <row r="20" customFormat="false" ht="18" hidden="false" customHeight="true" outlineLevel="0" collapsed="false">
      <c r="A20" s="73" t="s">
        <v>38</v>
      </c>
      <c r="B20" s="84" t="n">
        <v>2500</v>
      </c>
      <c r="C20" s="85" t="n">
        <v>2500</v>
      </c>
      <c r="D20" s="86" t="n">
        <v>2500</v>
      </c>
      <c r="E20" s="16" t="s">
        <v>96</v>
      </c>
    </row>
    <row r="21" customFormat="false" ht="18" hidden="false" customHeight="true" outlineLevel="0" collapsed="false">
      <c r="A21" s="77" t="s">
        <v>40</v>
      </c>
      <c r="B21" s="84" t="n">
        <v>2500</v>
      </c>
      <c r="C21" s="85" t="n">
        <v>2500</v>
      </c>
      <c r="D21" s="86" t="n">
        <v>2500</v>
      </c>
      <c r="E21" s="20" t="s">
        <v>97</v>
      </c>
    </row>
    <row r="22" customFormat="false" ht="18" hidden="false" customHeight="true" outlineLevel="0" collapsed="false">
      <c r="A22" s="73" t="s">
        <v>98</v>
      </c>
      <c r="B22" s="84" t="n">
        <v>9500</v>
      </c>
      <c r="C22" s="85" t="n">
        <v>9500</v>
      </c>
      <c r="D22" s="86" t="n">
        <v>9500</v>
      </c>
      <c r="E22" s="16" t="s">
        <v>99</v>
      </c>
    </row>
    <row r="23" customFormat="false" ht="18" hidden="false" customHeight="true" outlineLevel="0" collapsed="false">
      <c r="A23" s="77" t="s">
        <v>44</v>
      </c>
      <c r="B23" s="84" t="n">
        <v>19050</v>
      </c>
      <c r="C23" s="85" t="n">
        <v>19050</v>
      </c>
      <c r="D23" s="86" t="n">
        <v>19050</v>
      </c>
      <c r="E23" s="20" t="s">
        <v>100</v>
      </c>
    </row>
    <row r="24" customFormat="false" ht="4.5" hidden="false" customHeight="true" outlineLevel="0" collapsed="false">
      <c r="A24" s="3"/>
      <c r="B24" s="3"/>
      <c r="C24" s="3"/>
      <c r="D24" s="3"/>
      <c r="E24" s="3"/>
    </row>
    <row r="25" customFormat="false" ht="18" hidden="false" customHeight="true" outlineLevel="0" collapsed="false">
      <c r="A25" s="67" t="s">
        <v>81</v>
      </c>
      <c r="B25" s="68" t="s">
        <v>82</v>
      </c>
      <c r="C25" s="69" t="s">
        <v>83</v>
      </c>
      <c r="D25" s="70" t="s">
        <v>84</v>
      </c>
      <c r="E25" s="71" t="s">
        <v>8</v>
      </c>
    </row>
    <row r="26" customFormat="false" ht="19.5" hidden="false" customHeight="true" outlineLevel="0" collapsed="false">
      <c r="A26" s="72" t="s">
        <v>101</v>
      </c>
      <c r="B26" s="72"/>
      <c r="C26" s="72"/>
      <c r="D26" s="72"/>
      <c r="E26" s="72"/>
    </row>
    <row r="27" customFormat="false" ht="18" hidden="false" customHeight="true" outlineLevel="0" collapsed="false">
      <c r="A27" s="73" t="s">
        <v>53</v>
      </c>
      <c r="B27" s="78" t="n">
        <v>3</v>
      </c>
      <c r="C27" s="79" t="n">
        <v>5</v>
      </c>
      <c r="D27" s="80" t="n">
        <v>7</v>
      </c>
      <c r="E27" s="16" t="s">
        <v>102</v>
      </c>
    </row>
    <row r="28" customFormat="false" ht="18" hidden="false" customHeight="true" outlineLevel="0" collapsed="false">
      <c r="A28" s="77" t="s">
        <v>103</v>
      </c>
      <c r="B28" s="83" t="n">
        <v>144</v>
      </c>
      <c r="C28" s="82"/>
      <c r="D28" s="82"/>
      <c r="E28" s="20" t="s">
        <v>56</v>
      </c>
    </row>
    <row r="29" customFormat="false" ht="18" hidden="false" customHeight="true" outlineLevel="0" collapsed="false">
      <c r="A29" s="73" t="s">
        <v>57</v>
      </c>
      <c r="B29" s="87" t="n">
        <v>0.05</v>
      </c>
      <c r="C29" s="88" t="n">
        <v>0.075</v>
      </c>
      <c r="D29" s="89" t="n">
        <v>0.075</v>
      </c>
      <c r="E29" s="16" t="s">
        <v>104</v>
      </c>
    </row>
    <row r="30" customFormat="false" ht="18" hidden="false" customHeight="true" outlineLevel="0" collapsed="false">
      <c r="A30" s="77" t="s">
        <v>105</v>
      </c>
      <c r="B30" s="87" t="n">
        <v>0.05</v>
      </c>
      <c r="C30" s="88" t="n">
        <v>0.075</v>
      </c>
      <c r="D30" s="89" t="n">
        <v>0.075</v>
      </c>
      <c r="E30" s="20" t="s">
        <v>106</v>
      </c>
    </row>
    <row r="31" customFormat="false" ht="4.5" hidden="false" customHeight="true" outlineLevel="0" collapsed="false">
      <c r="A31" s="3"/>
      <c r="B31" s="3"/>
      <c r="C31" s="3"/>
      <c r="D31" s="3"/>
      <c r="E31" s="3"/>
    </row>
    <row r="32" customFormat="false" ht="19.5" hidden="false" customHeight="true" outlineLevel="0" collapsed="false">
      <c r="A32" s="72" t="s">
        <v>107</v>
      </c>
      <c r="B32" s="72"/>
      <c r="C32" s="72"/>
      <c r="D32" s="72"/>
      <c r="E32" s="72"/>
    </row>
    <row r="33" customFormat="false" ht="18" hidden="false" customHeight="true" outlineLevel="0" collapsed="false">
      <c r="A33" s="73" t="s">
        <v>108</v>
      </c>
      <c r="B33" s="90" t="s">
        <v>109</v>
      </c>
      <c r="C33" s="48"/>
      <c r="D33" s="48"/>
      <c r="E33" s="16" t="s">
        <v>110</v>
      </c>
    </row>
  </sheetData>
  <mergeCells count="9">
    <mergeCell ref="A1:E1"/>
    <mergeCell ref="A4:E4"/>
    <mergeCell ref="A12:E12"/>
    <mergeCell ref="C15:D15"/>
    <mergeCell ref="C16:D16"/>
    <mergeCell ref="A19:E19"/>
    <mergeCell ref="A26:E26"/>
    <mergeCell ref="C28:D28"/>
    <mergeCell ref="A32:E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2026-04-16T12:22:08Z</dcterms:created>
  <dc:creator>openpyxl</dc:creator>
  <dc:description/>
  <dc:language>en-US</dc:language>
  <cp:lastModifiedBy/>
  <dcterms:modified xsi:type="dcterms:W3CDTF">2026-04-16T12:22:08Z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